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2"/>
  </bookViews>
  <sheets>
    <sheet name="dressuur" sheetId="1" r:id="rId1"/>
    <sheet name="dressuur  samengsteld" sheetId="2" r:id="rId2"/>
    <sheet name="vaardigheid" sheetId="3" r:id="rId3"/>
    <sheet name="vaardigheid samengesteld" sheetId="4" r:id="rId4"/>
  </sheets>
  <definedNames>
    <definedName name="_xlnm._FilterDatabase" localSheetId="0" hidden="1">'dressuur'!$A$7:$AG$7</definedName>
    <definedName name="_xlnm._FilterDatabase" localSheetId="1" hidden="1">'dressuur  samengsteld'!$A$8:$AA$8</definedName>
    <definedName name="_xlnm._FilterDatabase" localSheetId="2" hidden="1">'vaardigheid'!$A$7:$X$7</definedName>
    <definedName name="_xlnm._FilterDatabase" localSheetId="3" hidden="1">'vaardigheid samengesteld'!$A$7:$AA$7</definedName>
    <definedName name="_xlnm.Print_Titles" localSheetId="0">'dressuur'!$1:$6</definedName>
  </definedNames>
  <calcPr fullCalcOnLoad="1"/>
</workbook>
</file>

<file path=xl/sharedStrings.xml><?xml version="1.0" encoding="utf-8"?>
<sst xmlns="http://schemas.openxmlformats.org/spreadsheetml/2006/main" count="261" uniqueCount="60">
  <si>
    <t>Dressuur</t>
  </si>
  <si>
    <t>Vaardigheid</t>
  </si>
  <si>
    <t>Totale</t>
  </si>
  <si>
    <t>Uit-</t>
  </si>
  <si>
    <t>gere-</t>
  </si>
  <si>
    <t>toegestane</t>
  </si>
  <si>
    <t>ver-</t>
  </si>
  <si>
    <t>tijd-</t>
  </si>
  <si>
    <t>straf-</t>
  </si>
  <si>
    <t>straf</t>
  </si>
  <si>
    <t>slag</t>
  </si>
  <si>
    <t>Start</t>
  </si>
  <si>
    <t>Naam</t>
  </si>
  <si>
    <t>Adres</t>
  </si>
  <si>
    <t>Woonplaats</t>
  </si>
  <si>
    <t>klasse</t>
  </si>
  <si>
    <t>rubriek</t>
  </si>
  <si>
    <t>tijd</t>
  </si>
  <si>
    <t>punten</t>
  </si>
  <si>
    <t>behaalde</t>
  </si>
  <si>
    <t>totaal</t>
  </si>
  <si>
    <t>score</t>
  </si>
  <si>
    <t>den</t>
  </si>
  <si>
    <t>schil</t>
  </si>
  <si>
    <t>pun-</t>
  </si>
  <si>
    <t>nr</t>
  </si>
  <si>
    <t>%</t>
  </si>
  <si>
    <t>ten</t>
  </si>
  <si>
    <t>Peggy Teunissen</t>
  </si>
  <si>
    <t>M. Hoefnagel</t>
  </si>
  <si>
    <t>Jurjan Mies</t>
  </si>
  <si>
    <t>1-po</t>
  </si>
  <si>
    <t>2-po</t>
  </si>
  <si>
    <t>Dressuur Wedstrijd, Etten-Leur 29-4-2018</t>
  </si>
  <si>
    <t>Annie Jochems</t>
  </si>
  <si>
    <t>1-pa</t>
  </si>
  <si>
    <t>Sylvana Klerkx</t>
  </si>
  <si>
    <t>Karel Geentjes</t>
  </si>
  <si>
    <t>Jordy Reuvers</t>
  </si>
  <si>
    <t>4-po</t>
  </si>
  <si>
    <t>Helena Karlsson</t>
  </si>
  <si>
    <t>Peter Sprangers</t>
  </si>
  <si>
    <t>2-pa</t>
  </si>
  <si>
    <t>Kees Rommens (Bax)</t>
  </si>
  <si>
    <t>Jacco de Koning (Jeugd)</t>
  </si>
  <si>
    <t>Kees Rommens (Qatar)</t>
  </si>
  <si>
    <t>Chelsea van Dijk (Jeugd)</t>
  </si>
  <si>
    <t>Ronald de Leeuw</t>
  </si>
  <si>
    <t>Piet Peepers</t>
  </si>
  <si>
    <t>Frank Vissers (Rody)</t>
  </si>
  <si>
    <t>Frank Vissers (Zowie)</t>
  </si>
  <si>
    <t>Irma Teunissen</t>
  </si>
  <si>
    <t>SAMENGESTELD</t>
  </si>
  <si>
    <t>Bregje van Poppel</t>
  </si>
  <si>
    <t>Impuls</t>
  </si>
  <si>
    <t>disc</t>
  </si>
  <si>
    <t>Uitsl.</t>
  </si>
  <si>
    <t>Delany van Dijk</t>
  </si>
  <si>
    <t>Jan Leen Boot -1</t>
  </si>
  <si>
    <t>Jan Leen Boot -2</t>
  </si>
</sst>
</file>

<file path=xl/styles.xml><?xml version="1.0" encoding="utf-8"?>
<styleSheet xmlns="http://schemas.openxmlformats.org/spreadsheetml/2006/main">
  <numFmts count="3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  <numFmt numFmtId="186" formatCode="00.0"/>
    <numFmt numFmtId="187" formatCode="00"/>
    <numFmt numFmtId="188" formatCode="###0.0"/>
    <numFmt numFmtId="189" formatCode="0.0"/>
    <numFmt numFmtId="190" formatCode="_-* #,##0.00\ [$€-1]_-;_-* #,##0.00\ [$€-1]\-;_-* &quot;-&quot;??\ [$€-1]_-;_-@_-"/>
    <numFmt numFmtId="191" formatCode="_-[$€-2]\ * #,##0.00_-;_-[$€-2]\ * #,##0.00\-;_-[$€-2]\ * &quot;-&quot;??_-;_-@_-"/>
  </numFmts>
  <fonts count="46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63"/>
      <name val="Arial"/>
      <family val="2"/>
    </font>
    <font>
      <b/>
      <sz val="9"/>
      <color indexed="8"/>
      <name val="Arial"/>
      <family val="2"/>
    </font>
    <font>
      <b/>
      <sz val="9"/>
      <color indexed="63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sz val="16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b/>
      <i/>
      <u val="single"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gray0625"/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0" borderId="3" applyNumberFormat="0" applyFill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7" applyNumberFormat="0" applyFont="0" applyAlignment="0" applyProtection="0"/>
    <xf numFmtId="0" fontId="40" fillId="31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5" borderId="9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186" fontId="2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1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" fontId="4" fillId="0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88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3" fillId="32" borderId="0" xfId="0" applyFont="1" applyFill="1" applyAlignment="1">
      <alignment/>
    </xf>
    <xf numFmtId="0" fontId="3" fillId="32" borderId="11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3" fillId="32" borderId="0" xfId="0" applyFont="1" applyFill="1" applyBorder="1" applyAlignment="1">
      <alignment/>
    </xf>
    <xf numFmtId="1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1" fontId="4" fillId="32" borderId="0" xfId="0" applyNumberFormat="1" applyFont="1" applyFill="1" applyBorder="1" applyAlignment="1">
      <alignment/>
    </xf>
    <xf numFmtId="1" fontId="3" fillId="0" borderId="14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21" fontId="3" fillId="0" borderId="14" xfId="0" applyNumberFormat="1" applyFont="1" applyFill="1" applyBorder="1" applyAlignment="1">
      <alignment horizontal="center"/>
    </xf>
    <xf numFmtId="0" fontId="3" fillId="0" borderId="15" xfId="0" applyFont="1" applyFill="1" applyBorder="1" applyAlignment="1" applyProtection="1">
      <alignment horizontal="center"/>
      <protection/>
    </xf>
    <xf numFmtId="0" fontId="3" fillId="32" borderId="16" xfId="0" applyFont="1" applyFill="1" applyBorder="1" applyAlignment="1" applyProtection="1">
      <alignment horizontal="center"/>
      <protection/>
    </xf>
    <xf numFmtId="188" fontId="5" fillId="0" borderId="12" xfId="0" applyNumberFormat="1" applyFont="1" applyFill="1" applyBorder="1" applyAlignment="1">
      <alignment horizontal="center"/>
    </xf>
    <xf numFmtId="0" fontId="5" fillId="32" borderId="0" xfId="0" applyFont="1" applyFill="1" applyBorder="1" applyAlignment="1">
      <alignment/>
    </xf>
    <xf numFmtId="1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21" fontId="3" fillId="0" borderId="12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5" fillId="32" borderId="13" xfId="0" applyFont="1" applyFill="1" applyBorder="1" applyAlignment="1">
      <alignment/>
    </xf>
    <xf numFmtId="1" fontId="2" fillId="0" borderId="13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1" fontId="4" fillId="32" borderId="13" xfId="0" applyNumberFormat="1" applyFont="1" applyFill="1" applyBorder="1" applyAlignment="1">
      <alignment/>
    </xf>
    <xf numFmtId="1" fontId="3" fillId="0" borderId="17" xfId="0" applyNumberFormat="1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/>
    </xf>
    <xf numFmtId="21" fontId="3" fillId="0" borderId="17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186" fontId="2" fillId="0" borderId="0" xfId="0" applyNumberFormat="1" applyFont="1" applyFill="1" applyBorder="1" applyAlignment="1">
      <alignment/>
    </xf>
    <xf numFmtId="1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6" fillId="32" borderId="0" xfId="0" applyNumberFormat="1" applyFont="1" applyFill="1" applyBorder="1" applyAlignment="1">
      <alignment/>
    </xf>
    <xf numFmtId="0" fontId="2" fillId="32" borderId="0" xfId="0" applyFont="1" applyFill="1" applyAlignment="1">
      <alignment/>
    </xf>
    <xf numFmtId="2" fontId="1" fillId="0" borderId="0" xfId="0" applyNumberFormat="1" applyFont="1" applyFill="1" applyBorder="1" applyAlignment="1">
      <alignment horizontal="right"/>
    </xf>
    <xf numFmtId="20" fontId="3" fillId="32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186" fontId="2" fillId="0" borderId="0" xfId="0" applyNumberFormat="1" applyFont="1" applyFill="1" applyBorder="1" applyAlignment="1">
      <alignment/>
    </xf>
    <xf numFmtId="0" fontId="2" fillId="32" borderId="0" xfId="0" applyFont="1" applyFill="1" applyBorder="1" applyAlignment="1">
      <alignment/>
    </xf>
    <xf numFmtId="186" fontId="2" fillId="0" borderId="0" xfId="0" applyNumberFormat="1" applyFont="1" applyBorder="1" applyAlignment="1">
      <alignment/>
    </xf>
    <xf numFmtId="186" fontId="2" fillId="0" borderId="0" xfId="0" applyNumberFormat="1" applyFont="1" applyBorder="1" applyAlignment="1">
      <alignment/>
    </xf>
    <xf numFmtId="1" fontId="4" fillId="32" borderId="0" xfId="0" applyNumberFormat="1" applyFont="1" applyFill="1" applyAlignment="1">
      <alignment/>
    </xf>
    <xf numFmtId="188" fontId="1" fillId="0" borderId="13" xfId="0" applyNumberFormat="1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88" fontId="1" fillId="0" borderId="0" xfId="0" applyNumberFormat="1" applyFont="1" applyBorder="1" applyAlignment="1">
      <alignment horizontal="center"/>
    </xf>
    <xf numFmtId="188" fontId="5" fillId="0" borderId="0" xfId="0" applyNumberFormat="1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32" borderId="0" xfId="0" applyFont="1" applyFill="1" applyBorder="1" applyAlignment="1" applyProtection="1">
      <alignment horizontal="center"/>
      <protection/>
    </xf>
    <xf numFmtId="0" fontId="1" fillId="0" borderId="19" xfId="0" applyFont="1" applyBorder="1" applyAlignment="1">
      <alignment horizontal="left"/>
    </xf>
    <xf numFmtId="0" fontId="2" fillId="0" borderId="20" xfId="0" applyFont="1" applyBorder="1" applyAlignment="1">
      <alignment/>
    </xf>
    <xf numFmtId="21" fontId="5" fillId="33" borderId="21" xfId="0" applyNumberFormat="1" applyFont="1" applyFill="1" applyBorder="1" applyAlignment="1">
      <alignment horizontal="center"/>
    </xf>
    <xf numFmtId="0" fontId="3" fillId="32" borderId="20" xfId="0" applyFont="1" applyFill="1" applyBorder="1" applyAlignment="1">
      <alignment/>
    </xf>
    <xf numFmtId="1" fontId="6" fillId="32" borderId="21" xfId="0" applyNumberFormat="1" applyFont="1" applyFill="1" applyBorder="1" applyAlignment="1">
      <alignment horizontal="center"/>
    </xf>
    <xf numFmtId="1" fontId="3" fillId="33" borderId="22" xfId="0" applyNumberFormat="1" applyFont="1" applyFill="1" applyBorder="1" applyAlignment="1">
      <alignment/>
    </xf>
    <xf numFmtId="1" fontId="5" fillId="33" borderId="21" xfId="0" applyNumberFormat="1" applyFont="1" applyFill="1" applyBorder="1" applyAlignment="1">
      <alignment horizontal="right"/>
    </xf>
    <xf numFmtId="1" fontId="2" fillId="0" borderId="20" xfId="0" applyNumberFormat="1" applyFont="1" applyBorder="1" applyAlignment="1">
      <alignment/>
    </xf>
    <xf numFmtId="0" fontId="3" fillId="33" borderId="21" xfId="0" applyFont="1" applyFill="1" applyBorder="1" applyAlignment="1">
      <alignment horizontal="center"/>
    </xf>
    <xf numFmtId="188" fontId="5" fillId="0" borderId="23" xfId="0" applyNumberFormat="1" applyFont="1" applyFill="1" applyBorder="1" applyAlignment="1">
      <alignment horizontal="center"/>
    </xf>
    <xf numFmtId="188" fontId="5" fillId="0" borderId="20" xfId="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1" fillId="0" borderId="26" xfId="0" applyFont="1" applyBorder="1" applyAlignment="1">
      <alignment horizontal="left"/>
    </xf>
    <xf numFmtId="0" fontId="1" fillId="0" borderId="25" xfId="0" applyFont="1" applyBorder="1" applyAlignment="1">
      <alignment horizontal="center"/>
    </xf>
    <xf numFmtId="0" fontId="1" fillId="0" borderId="27" xfId="0" applyFont="1" applyBorder="1" applyAlignment="1">
      <alignment horizontal="left"/>
    </xf>
    <xf numFmtId="0" fontId="3" fillId="32" borderId="18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2" fillId="0" borderId="22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8" xfId="0" applyFont="1" applyBorder="1" applyAlignment="1">
      <alignment/>
    </xf>
    <xf numFmtId="188" fontId="5" fillId="0" borderId="10" xfId="0" applyNumberFormat="1" applyFont="1" applyFill="1" applyBorder="1" applyAlignment="1">
      <alignment horizontal="center"/>
    </xf>
    <xf numFmtId="1" fontId="2" fillId="0" borderId="29" xfId="0" applyNumberFormat="1" applyFont="1" applyBorder="1" applyAlignment="1">
      <alignment/>
    </xf>
    <xf numFmtId="1" fontId="2" fillId="0" borderId="30" xfId="0" applyNumberFormat="1" applyFont="1" applyBorder="1" applyAlignment="1">
      <alignment/>
    </xf>
    <xf numFmtId="1" fontId="2" fillId="0" borderId="30" xfId="0" applyNumberFormat="1" applyFont="1" applyFill="1" applyBorder="1" applyAlignment="1">
      <alignment/>
    </xf>
    <xf numFmtId="1" fontId="2" fillId="0" borderId="23" xfId="0" applyNumberFormat="1" applyFont="1" applyBorder="1" applyAlignment="1">
      <alignment/>
    </xf>
    <xf numFmtId="1" fontId="2" fillId="0" borderId="12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" fontId="2" fillId="0" borderId="23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20" fontId="2" fillId="32" borderId="0" xfId="0" applyNumberFormat="1" applyFont="1" applyFill="1" applyBorder="1" applyAlignment="1">
      <alignment/>
    </xf>
    <xf numFmtId="1" fontId="2" fillId="32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1" fontId="7" fillId="0" borderId="12" xfId="0" applyNumberFormat="1" applyFont="1" applyFill="1" applyBorder="1" applyAlignment="1">
      <alignment horizontal="center"/>
    </xf>
    <xf numFmtId="0" fontId="8" fillId="32" borderId="0" xfId="0" applyFont="1" applyFill="1" applyBorder="1" applyAlignment="1">
      <alignment/>
    </xf>
    <xf numFmtId="186" fontId="7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1" fontId="9" fillId="32" borderId="0" xfId="0" applyNumberFormat="1" applyFont="1" applyFill="1" applyBorder="1" applyAlignment="1">
      <alignment/>
    </xf>
    <xf numFmtId="1" fontId="7" fillId="0" borderId="30" xfId="0" applyNumberFormat="1" applyFont="1" applyBorder="1" applyAlignment="1">
      <alignment/>
    </xf>
    <xf numFmtId="1" fontId="7" fillId="0" borderId="12" xfId="0" applyNumberFormat="1" applyFont="1" applyFill="1" applyBorder="1" applyAlignment="1">
      <alignment/>
    </xf>
    <xf numFmtId="186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32" borderId="0" xfId="0" applyFont="1" applyFill="1" applyBorder="1" applyAlignment="1">
      <alignment/>
    </xf>
    <xf numFmtId="188" fontId="8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88" fontId="2" fillId="0" borderId="0" xfId="0" applyNumberFormat="1" applyFont="1" applyFill="1" applyBorder="1" applyAlignment="1">
      <alignment horizontal="center"/>
    </xf>
    <xf numFmtId="1" fontId="5" fillId="33" borderId="22" xfId="0" applyNumberFormat="1" applyFont="1" applyFill="1" applyBorder="1" applyAlignment="1">
      <alignment horizontal="center"/>
    </xf>
    <xf numFmtId="1" fontId="5" fillId="33" borderId="21" xfId="0" applyNumberFormat="1" applyFont="1" applyFill="1" applyBorder="1" applyAlignment="1">
      <alignment horizontal="center"/>
    </xf>
    <xf numFmtId="1" fontId="5" fillId="33" borderId="31" xfId="0" applyNumberFormat="1" applyFont="1" applyFill="1" applyBorder="1" applyAlignment="1">
      <alignment horizontal="center"/>
    </xf>
    <xf numFmtId="189" fontId="2" fillId="0" borderId="0" xfId="0" applyNumberFormat="1" applyFont="1" applyBorder="1" applyAlignment="1">
      <alignment/>
    </xf>
    <xf numFmtId="189" fontId="2" fillId="0" borderId="0" xfId="0" applyNumberFormat="1" applyFont="1" applyAlignment="1">
      <alignment/>
    </xf>
    <xf numFmtId="0" fontId="28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72"/>
  <sheetViews>
    <sheetView zoomScalePageLayoutView="0" workbookViewId="0" topLeftCell="A7">
      <selection activeCell="Z26" sqref="Z26"/>
    </sheetView>
  </sheetViews>
  <sheetFormatPr defaultColWidth="9.140625" defaultRowHeight="12.75"/>
  <cols>
    <col min="1" max="1" width="4.8515625" style="12" customWidth="1"/>
    <col min="2" max="2" width="38.7109375" style="2" customWidth="1"/>
    <col min="3" max="3" width="20.00390625" style="2" hidden="1" customWidth="1"/>
    <col min="4" max="4" width="23.8515625" style="2" hidden="1" customWidth="1"/>
    <col min="5" max="5" width="7.421875" style="2" hidden="1" customWidth="1"/>
    <col min="6" max="6" width="6.421875" style="2" customWidth="1"/>
    <col min="7" max="7" width="0.5625" style="14" customWidth="1"/>
    <col min="8" max="11" width="8.57421875" style="3" customWidth="1"/>
    <col min="12" max="12" width="0.5625" style="14" customWidth="1"/>
    <col min="13" max="14" width="8.57421875" style="5" customWidth="1"/>
    <col min="15" max="16" width="8.57421875" style="6" customWidth="1"/>
    <col min="17" max="17" width="0.42578125" style="59" customWidth="1"/>
    <col min="18" max="19" width="8.57421875" style="5" hidden="1" customWidth="1"/>
    <col min="20" max="20" width="5.57421875" style="5" hidden="1" customWidth="1"/>
    <col min="21" max="21" width="5.57421875" style="8" hidden="1" customWidth="1"/>
    <col min="22" max="22" width="5.00390625" style="63" hidden="1" customWidth="1"/>
    <col min="23" max="23" width="0.42578125" style="51" customWidth="1"/>
    <col min="24" max="24" width="6.57421875" style="10" bestFit="1" customWidth="1"/>
    <col min="25" max="25" width="1.8515625" style="10" customWidth="1"/>
    <col min="26" max="26" width="5.57421875" style="11" customWidth="1"/>
    <col min="27" max="27" width="0.42578125" style="51" customWidth="1"/>
    <col min="28" max="28" width="5.57421875" style="11" customWidth="1"/>
    <col min="29" max="16384" width="9.140625" style="2" customWidth="1"/>
  </cols>
  <sheetData>
    <row r="1" spans="1:27" ht="12">
      <c r="A1" s="1"/>
      <c r="G1" s="4"/>
      <c r="L1" s="4"/>
      <c r="Q1" s="7"/>
      <c r="W1" s="9"/>
      <c r="AA1" s="9"/>
    </row>
    <row r="2" spans="7:28" ht="12.75" thickBot="1">
      <c r="G2" s="4"/>
      <c r="L2" s="4"/>
      <c r="Q2" s="7"/>
      <c r="W2" s="9"/>
      <c r="X2" s="66"/>
      <c r="Y2" s="66"/>
      <c r="Z2" s="70"/>
      <c r="AA2" s="9"/>
      <c r="AB2" s="13"/>
    </row>
    <row r="3" spans="1:28" ht="12">
      <c r="A3" s="73" t="s">
        <v>33</v>
      </c>
      <c r="B3" s="74"/>
      <c r="C3" s="74"/>
      <c r="D3" s="74"/>
      <c r="E3" s="74"/>
      <c r="F3" s="91"/>
      <c r="G3" s="76"/>
      <c r="H3" s="122" t="s">
        <v>0</v>
      </c>
      <c r="I3" s="123"/>
      <c r="J3" s="123"/>
      <c r="K3" s="124"/>
      <c r="L3" s="76"/>
      <c r="M3" s="122" t="s">
        <v>0</v>
      </c>
      <c r="N3" s="123"/>
      <c r="O3" s="123"/>
      <c r="P3" s="124"/>
      <c r="Q3" s="77"/>
      <c r="R3" s="78"/>
      <c r="S3" s="79" t="s">
        <v>1</v>
      </c>
      <c r="T3" s="80"/>
      <c r="U3" s="75"/>
      <c r="V3" s="81"/>
      <c r="W3" s="76"/>
      <c r="X3" s="82" t="s">
        <v>2</v>
      </c>
      <c r="Y3" s="83"/>
      <c r="Z3" s="84" t="s">
        <v>3</v>
      </c>
      <c r="AA3" s="15"/>
      <c r="AB3" s="61"/>
    </row>
    <row r="4" spans="1:28" ht="12">
      <c r="A4" s="86" t="s">
        <v>54</v>
      </c>
      <c r="B4" s="45"/>
      <c r="C4" s="45"/>
      <c r="D4" s="45"/>
      <c r="E4" s="45"/>
      <c r="F4" s="92" t="s">
        <v>16</v>
      </c>
      <c r="G4" s="18"/>
      <c r="H4" s="19"/>
      <c r="I4" s="19"/>
      <c r="J4" s="20"/>
      <c r="K4" s="20"/>
      <c r="L4" s="18"/>
      <c r="M4" s="19"/>
      <c r="N4" s="19"/>
      <c r="O4" s="20"/>
      <c r="P4" s="20"/>
      <c r="Q4" s="21"/>
      <c r="R4" s="22" t="s">
        <v>4</v>
      </c>
      <c r="S4" s="23" t="s">
        <v>5</v>
      </c>
      <c r="T4" s="22" t="s">
        <v>6</v>
      </c>
      <c r="U4" s="24" t="s">
        <v>7</v>
      </c>
      <c r="V4" s="25" t="s">
        <v>8</v>
      </c>
      <c r="W4" s="26"/>
      <c r="X4" s="27" t="s">
        <v>9</v>
      </c>
      <c r="Y4" s="67"/>
      <c r="Z4" s="85" t="s">
        <v>10</v>
      </c>
      <c r="AA4" s="72"/>
      <c r="AB4" s="16"/>
    </row>
    <row r="5" spans="1:28" ht="17.25" customHeight="1">
      <c r="A5" s="86" t="s">
        <v>11</v>
      </c>
      <c r="B5" s="46" t="s">
        <v>12</v>
      </c>
      <c r="C5" s="46" t="s">
        <v>13</v>
      </c>
      <c r="D5" s="46" t="s">
        <v>14</v>
      </c>
      <c r="E5" s="46" t="s">
        <v>15</v>
      </c>
      <c r="F5" s="93"/>
      <c r="G5" s="28"/>
      <c r="H5" s="29" t="s">
        <v>19</v>
      </c>
      <c r="I5" s="29" t="s">
        <v>20</v>
      </c>
      <c r="J5" s="30" t="s">
        <v>21</v>
      </c>
      <c r="K5" s="30" t="s">
        <v>8</v>
      </c>
      <c r="L5" s="28"/>
      <c r="M5" s="29" t="s">
        <v>19</v>
      </c>
      <c r="N5" s="29" t="s">
        <v>20</v>
      </c>
      <c r="O5" s="30" t="s">
        <v>21</v>
      </c>
      <c r="P5" s="30" t="s">
        <v>8</v>
      </c>
      <c r="Q5" s="21"/>
      <c r="R5" s="31" t="s">
        <v>22</v>
      </c>
      <c r="S5" s="23" t="s">
        <v>17</v>
      </c>
      <c r="T5" s="31" t="s">
        <v>23</v>
      </c>
      <c r="U5" s="32" t="s">
        <v>8</v>
      </c>
      <c r="V5" s="33" t="s">
        <v>24</v>
      </c>
      <c r="W5" s="34"/>
      <c r="X5" s="27" t="s">
        <v>18</v>
      </c>
      <c r="Y5" s="67"/>
      <c r="Z5" s="87"/>
      <c r="AA5" s="68"/>
      <c r="AB5" s="35"/>
    </row>
    <row r="6" spans="1:28" ht="17.25" customHeight="1" thickBot="1">
      <c r="A6" s="88" t="s">
        <v>25</v>
      </c>
      <c r="B6" s="17"/>
      <c r="C6" s="17"/>
      <c r="D6" s="17"/>
      <c r="E6" s="36"/>
      <c r="F6" s="94"/>
      <c r="G6" s="37"/>
      <c r="H6" s="38" t="s">
        <v>18</v>
      </c>
      <c r="I6" s="38" t="s">
        <v>18</v>
      </c>
      <c r="J6" s="39" t="s">
        <v>26</v>
      </c>
      <c r="K6" s="39" t="s">
        <v>18</v>
      </c>
      <c r="L6" s="37"/>
      <c r="M6" s="38" t="s">
        <v>18</v>
      </c>
      <c r="N6" s="38" t="s">
        <v>18</v>
      </c>
      <c r="O6" s="39" t="s">
        <v>26</v>
      </c>
      <c r="P6" s="39" t="s">
        <v>18</v>
      </c>
      <c r="Q6" s="40"/>
      <c r="R6" s="41" t="s">
        <v>17</v>
      </c>
      <c r="S6" s="42"/>
      <c r="T6" s="41"/>
      <c r="U6" s="43" t="s">
        <v>18</v>
      </c>
      <c r="V6" s="44" t="s">
        <v>27</v>
      </c>
      <c r="W6" s="89"/>
      <c r="X6" s="60"/>
      <c r="Y6" s="95"/>
      <c r="Z6" s="90"/>
      <c r="AA6" s="68"/>
      <c r="AB6" s="16"/>
    </row>
    <row r="7" spans="1:28" s="45" customFormat="1" ht="17.25" customHeight="1" thickBot="1">
      <c r="A7" s="65"/>
      <c r="B7" s="101"/>
      <c r="E7" s="46"/>
      <c r="F7" s="102"/>
      <c r="G7" s="28"/>
      <c r="H7" s="47"/>
      <c r="I7" s="47"/>
      <c r="J7" s="47"/>
      <c r="K7" s="47"/>
      <c r="L7" s="28"/>
      <c r="M7" s="48"/>
      <c r="N7" s="48"/>
      <c r="O7" s="49"/>
      <c r="P7" s="49"/>
      <c r="Q7" s="50"/>
      <c r="R7" s="96"/>
      <c r="S7" s="99"/>
      <c r="T7" s="19"/>
      <c r="U7" s="69"/>
      <c r="V7" s="64"/>
      <c r="W7" s="56"/>
      <c r="X7" s="52"/>
      <c r="Y7" s="67"/>
      <c r="Z7" s="71"/>
      <c r="AA7" s="56"/>
      <c r="AB7" s="71"/>
    </row>
    <row r="8" spans="1:28" s="45" customFormat="1" ht="25.5" customHeight="1">
      <c r="A8" s="65">
        <v>1</v>
      </c>
      <c r="B8" s="101" t="s">
        <v>28</v>
      </c>
      <c r="E8" s="46"/>
      <c r="F8" s="102" t="s">
        <v>31</v>
      </c>
      <c r="G8" s="53"/>
      <c r="H8" s="57">
        <v>177</v>
      </c>
      <c r="I8" s="19">
        <v>300</v>
      </c>
      <c r="J8" s="20">
        <f>(H8/I8)*100</f>
        <v>59</v>
      </c>
      <c r="K8" s="20">
        <f>100-J8</f>
        <v>41</v>
      </c>
      <c r="L8" s="53"/>
      <c r="M8" s="19">
        <v>185</v>
      </c>
      <c r="N8" s="19">
        <v>300</v>
      </c>
      <c r="O8" s="20">
        <f aca="true" t="shared" si="0" ref="O8:O14">(M8/N8)*100</f>
        <v>61.66666666666667</v>
      </c>
      <c r="P8" s="20">
        <f aca="true" t="shared" si="1" ref="P8:P14">100-O8</f>
        <v>38.33333333333333</v>
      </c>
      <c r="Q8" s="21"/>
      <c r="R8" s="97"/>
      <c r="S8" s="100">
        <v>0</v>
      </c>
      <c r="T8" s="19">
        <f aca="true" t="shared" si="2" ref="T8:T14">R8-S8</f>
        <v>0</v>
      </c>
      <c r="U8" s="58">
        <f aca="true" t="shared" si="3" ref="U8:U14">IF(T8&lt;0,0*R8,0*S8+0.5*T8)</f>
        <v>0</v>
      </c>
      <c r="V8" s="64"/>
      <c r="W8" s="56"/>
      <c r="X8" s="62">
        <f>K8+P8+U8</f>
        <v>79.33333333333333</v>
      </c>
      <c r="Y8" s="67"/>
      <c r="Z8" s="70">
        <v>1</v>
      </c>
      <c r="AA8" s="56"/>
      <c r="AB8" s="64"/>
    </row>
    <row r="9" spans="1:28" s="45" customFormat="1" ht="25.5" customHeight="1">
      <c r="A9" s="65">
        <v>21</v>
      </c>
      <c r="B9" s="101" t="s">
        <v>37</v>
      </c>
      <c r="F9" s="103" t="s">
        <v>31</v>
      </c>
      <c r="G9" s="53"/>
      <c r="H9" s="57">
        <v>166.5</v>
      </c>
      <c r="I9" s="19">
        <v>300</v>
      </c>
      <c r="J9" s="20">
        <f>(H9/I9)*100</f>
        <v>55.50000000000001</v>
      </c>
      <c r="K9" s="20">
        <f>100-J9</f>
        <v>44.49999999999999</v>
      </c>
      <c r="L9" s="53"/>
      <c r="M9" s="19">
        <v>180</v>
      </c>
      <c r="N9" s="19">
        <v>300</v>
      </c>
      <c r="O9" s="20">
        <f>(M9/N9)*100</f>
        <v>60</v>
      </c>
      <c r="P9" s="20">
        <f>100-O9</f>
        <v>40</v>
      </c>
      <c r="Q9" s="21"/>
      <c r="R9" s="97"/>
      <c r="S9" s="100">
        <v>0</v>
      </c>
      <c r="T9" s="19">
        <f>R9-S9</f>
        <v>0</v>
      </c>
      <c r="U9" s="58">
        <f>IF(T9&lt;0,0*R9,0*S9+0.5*T9)</f>
        <v>0</v>
      </c>
      <c r="V9" s="64"/>
      <c r="W9" s="56"/>
      <c r="X9" s="62">
        <f>K9+P9+U9</f>
        <v>84.5</v>
      </c>
      <c r="Y9" s="67"/>
      <c r="Z9" s="64">
        <v>2</v>
      </c>
      <c r="AA9" s="56"/>
      <c r="AB9" s="64"/>
    </row>
    <row r="10" spans="1:28" s="45" customFormat="1" ht="25.5" customHeight="1">
      <c r="A10" s="64">
        <v>3</v>
      </c>
      <c r="B10" s="101" t="s">
        <v>29</v>
      </c>
      <c r="F10" s="103" t="s">
        <v>31</v>
      </c>
      <c r="G10" s="53"/>
      <c r="H10" s="57">
        <v>154</v>
      </c>
      <c r="I10" s="19">
        <v>300</v>
      </c>
      <c r="J10" s="20">
        <f>(H10/I10)*100</f>
        <v>51.33333333333333</v>
      </c>
      <c r="K10" s="20">
        <f>100-J10</f>
        <v>48.66666666666667</v>
      </c>
      <c r="L10" s="53"/>
      <c r="M10" s="19">
        <v>180</v>
      </c>
      <c r="N10" s="19">
        <v>300</v>
      </c>
      <c r="O10" s="20">
        <f t="shared" si="0"/>
        <v>60</v>
      </c>
      <c r="P10" s="20">
        <f t="shared" si="1"/>
        <v>40</v>
      </c>
      <c r="Q10" s="21"/>
      <c r="R10" s="97"/>
      <c r="S10" s="100">
        <v>0</v>
      </c>
      <c r="T10" s="19">
        <f t="shared" si="2"/>
        <v>0</v>
      </c>
      <c r="U10" s="58">
        <f t="shared" si="3"/>
        <v>0</v>
      </c>
      <c r="V10" s="64"/>
      <c r="W10" s="56"/>
      <c r="X10" s="62">
        <f>K10+P10+U10</f>
        <v>88.66666666666667</v>
      </c>
      <c r="Y10" s="67"/>
      <c r="Z10" s="64">
        <v>3</v>
      </c>
      <c r="AA10" s="56"/>
      <c r="AB10" s="64"/>
    </row>
    <row r="11" spans="1:28" s="45" customFormat="1" ht="25.5" customHeight="1">
      <c r="A11" s="64">
        <v>19</v>
      </c>
      <c r="B11" s="101" t="s">
        <v>36</v>
      </c>
      <c r="F11" s="103" t="s">
        <v>31</v>
      </c>
      <c r="G11" s="18"/>
      <c r="H11" s="57">
        <v>160.5</v>
      </c>
      <c r="I11" s="19">
        <v>300</v>
      </c>
      <c r="J11" s="20">
        <f>(H11/I11)*100</f>
        <v>53.5</v>
      </c>
      <c r="K11" s="20">
        <f>100-J11</f>
        <v>46.5</v>
      </c>
      <c r="L11" s="18"/>
      <c r="M11" s="19">
        <v>169</v>
      </c>
      <c r="N11" s="19">
        <v>300</v>
      </c>
      <c r="O11" s="20">
        <f>(M11/N11)*100</f>
        <v>56.333333333333336</v>
      </c>
      <c r="P11" s="20">
        <f>100-O11</f>
        <v>43.666666666666664</v>
      </c>
      <c r="Q11" s="21"/>
      <c r="R11" s="97"/>
      <c r="S11" s="100">
        <v>0</v>
      </c>
      <c r="T11" s="19">
        <f>R11-S11</f>
        <v>0</v>
      </c>
      <c r="U11" s="58">
        <f>IF(T11&lt;0,0*R11,0*S11+0.5*T11)</f>
        <v>0</v>
      </c>
      <c r="V11" s="64"/>
      <c r="W11" s="56"/>
      <c r="X11" s="62">
        <f>K11+P11+U11</f>
        <v>90.16666666666666</v>
      </c>
      <c r="Y11" s="67"/>
      <c r="Z11" s="64">
        <v>4</v>
      </c>
      <c r="AA11" s="56"/>
      <c r="AB11" s="64"/>
    </row>
    <row r="13" spans="1:28" s="45" customFormat="1" ht="25.5" customHeight="1">
      <c r="A13" s="65"/>
      <c r="B13" s="101"/>
      <c r="F13" s="103"/>
      <c r="G13" s="53"/>
      <c r="H13" s="57"/>
      <c r="I13" s="19"/>
      <c r="J13" s="20"/>
      <c r="K13" s="20"/>
      <c r="L13" s="53"/>
      <c r="M13" s="19"/>
      <c r="N13" s="19"/>
      <c r="O13" s="20"/>
      <c r="P13" s="20"/>
      <c r="Q13" s="21"/>
      <c r="R13" s="97"/>
      <c r="S13" s="100"/>
      <c r="T13" s="19"/>
      <c r="U13" s="58"/>
      <c r="V13" s="64"/>
      <c r="W13" s="56"/>
      <c r="X13" s="62"/>
      <c r="Y13" s="67"/>
      <c r="Z13" s="64"/>
      <c r="AA13" s="56"/>
      <c r="AB13" s="64"/>
    </row>
    <row r="14" spans="1:28" s="45" customFormat="1" ht="25.5" customHeight="1">
      <c r="A14" s="64">
        <v>8</v>
      </c>
      <c r="B14" s="101" t="s">
        <v>30</v>
      </c>
      <c r="F14" s="103" t="s">
        <v>32</v>
      </c>
      <c r="G14" s="53"/>
      <c r="H14" s="57">
        <v>180</v>
      </c>
      <c r="I14" s="19">
        <v>300</v>
      </c>
      <c r="J14" s="20">
        <f>(H14/I14)*100</f>
        <v>60</v>
      </c>
      <c r="K14" s="20">
        <f>100-J14</f>
        <v>40</v>
      </c>
      <c r="L14" s="53"/>
      <c r="M14" s="19">
        <v>172</v>
      </c>
      <c r="N14" s="19">
        <v>300</v>
      </c>
      <c r="O14" s="20">
        <f t="shared" si="0"/>
        <v>57.333333333333336</v>
      </c>
      <c r="P14" s="20">
        <f t="shared" si="1"/>
        <v>42.666666666666664</v>
      </c>
      <c r="Q14" s="21"/>
      <c r="R14" s="97"/>
      <c r="S14" s="100">
        <v>0</v>
      </c>
      <c r="T14" s="19">
        <f t="shared" si="2"/>
        <v>0</v>
      </c>
      <c r="U14" s="58">
        <f t="shared" si="3"/>
        <v>0</v>
      </c>
      <c r="V14" s="64"/>
      <c r="W14" s="56"/>
      <c r="X14" s="62">
        <f>K14+P14+U14</f>
        <v>82.66666666666666</v>
      </c>
      <c r="Y14" s="67"/>
      <c r="Z14" s="64">
        <v>1</v>
      </c>
      <c r="AA14" s="56"/>
      <c r="AB14" s="64"/>
    </row>
    <row r="15" spans="1:28" s="45" customFormat="1" ht="25.5" customHeight="1">
      <c r="A15" s="64"/>
      <c r="B15" s="101"/>
      <c r="F15" s="103"/>
      <c r="G15" s="53"/>
      <c r="H15" s="57"/>
      <c r="I15" s="19"/>
      <c r="J15" s="20"/>
      <c r="K15" s="20"/>
      <c r="L15" s="53"/>
      <c r="M15" s="19"/>
      <c r="N15" s="19"/>
      <c r="O15" s="20"/>
      <c r="P15" s="20"/>
      <c r="Q15" s="21"/>
      <c r="R15" s="97"/>
      <c r="S15" s="100"/>
      <c r="T15" s="19"/>
      <c r="U15" s="58"/>
      <c r="V15" s="64"/>
      <c r="W15" s="56"/>
      <c r="X15" s="62"/>
      <c r="Y15" s="67"/>
      <c r="Z15" s="64"/>
      <c r="AA15" s="56"/>
      <c r="AB15" s="64"/>
    </row>
    <row r="16" spans="1:28" s="45" customFormat="1" ht="25.5" customHeight="1">
      <c r="A16" s="65">
        <v>22</v>
      </c>
      <c r="B16" s="101" t="s">
        <v>38</v>
      </c>
      <c r="F16" s="103" t="s">
        <v>39</v>
      </c>
      <c r="G16" s="53"/>
      <c r="H16" s="57">
        <v>187</v>
      </c>
      <c r="I16" s="19">
        <v>300</v>
      </c>
      <c r="J16" s="20">
        <f>(H16/I16)*100</f>
        <v>62.33333333333333</v>
      </c>
      <c r="K16" s="20">
        <f>100-J16</f>
        <v>37.66666666666667</v>
      </c>
      <c r="L16" s="53"/>
      <c r="M16" s="19"/>
      <c r="N16" s="19">
        <v>300</v>
      </c>
      <c r="O16" s="20">
        <f>(M16/N16)*100</f>
        <v>0</v>
      </c>
      <c r="P16" s="20">
        <f>100-O16</f>
        <v>100</v>
      </c>
      <c r="Q16" s="21"/>
      <c r="R16" s="97"/>
      <c r="S16" s="100">
        <v>0</v>
      </c>
      <c r="T16" s="19">
        <f>R16-S16</f>
        <v>0</v>
      </c>
      <c r="U16" s="58">
        <f>IF(T16&lt;0,0*R16,0*S16+0.5*T16)</f>
        <v>0</v>
      </c>
      <c r="V16" s="64"/>
      <c r="W16" s="56"/>
      <c r="X16" s="62">
        <f>K16+P16+U16</f>
        <v>137.66666666666669</v>
      </c>
      <c r="Y16" s="67"/>
      <c r="Z16" s="70">
        <v>1</v>
      </c>
      <c r="AA16" s="56"/>
      <c r="AB16" s="64"/>
    </row>
    <row r="20" spans="1:28" s="45" customFormat="1" ht="25.5" customHeight="1">
      <c r="A20" s="64">
        <v>13</v>
      </c>
      <c r="B20" s="101" t="s">
        <v>34</v>
      </c>
      <c r="F20" s="103" t="s">
        <v>35</v>
      </c>
      <c r="G20" s="53"/>
      <c r="H20" s="57">
        <v>171</v>
      </c>
      <c r="I20" s="19">
        <v>300</v>
      </c>
      <c r="J20" s="20">
        <f>(H20/I20)*100</f>
        <v>56.99999999999999</v>
      </c>
      <c r="K20" s="20">
        <f>100-J20</f>
        <v>43.00000000000001</v>
      </c>
      <c r="L20" s="53"/>
      <c r="M20" s="19">
        <v>194</v>
      </c>
      <c r="N20" s="19">
        <v>300</v>
      </c>
      <c r="O20" s="20">
        <f>(M20/N20)*100</f>
        <v>64.66666666666666</v>
      </c>
      <c r="P20" s="20">
        <f>100-O20</f>
        <v>35.33333333333334</v>
      </c>
      <c r="Q20" s="21"/>
      <c r="R20" s="97"/>
      <c r="S20" s="100">
        <v>0</v>
      </c>
      <c r="T20" s="19">
        <f>R20-S20</f>
        <v>0</v>
      </c>
      <c r="U20" s="58">
        <f>IF(T20&lt;0,0*R20,0*S20+0.5*T20)</f>
        <v>0</v>
      </c>
      <c r="V20" s="64"/>
      <c r="W20" s="56"/>
      <c r="X20" s="62">
        <f>K20+P20+U20</f>
        <v>78.33333333333334</v>
      </c>
      <c r="Y20" s="67"/>
      <c r="Z20" s="64">
        <v>1</v>
      </c>
      <c r="AA20" s="56"/>
      <c r="AB20" s="64"/>
    </row>
    <row r="21" spans="1:28" s="45" customFormat="1" ht="25.5" customHeight="1">
      <c r="A21" s="64">
        <v>23</v>
      </c>
      <c r="B21" s="101" t="s">
        <v>28</v>
      </c>
      <c r="F21" s="103" t="s">
        <v>35</v>
      </c>
      <c r="G21" s="104"/>
      <c r="H21" s="57">
        <v>148.5</v>
      </c>
      <c r="I21" s="19">
        <v>300</v>
      </c>
      <c r="J21" s="20">
        <f>(H21/I21)*100</f>
        <v>49.5</v>
      </c>
      <c r="K21" s="20">
        <f>100-J21</f>
        <v>50.5</v>
      </c>
      <c r="L21" s="104"/>
      <c r="M21" s="19">
        <v>192</v>
      </c>
      <c r="N21" s="19">
        <v>300</v>
      </c>
      <c r="O21" s="20">
        <f>(M21/N21)*100</f>
        <v>64</v>
      </c>
      <c r="P21" s="20">
        <f>100-O21</f>
        <v>36</v>
      </c>
      <c r="Q21" s="105"/>
      <c r="R21" s="97"/>
      <c r="S21" s="100">
        <v>0</v>
      </c>
      <c r="T21" s="19">
        <f>R21-S21</f>
        <v>0</v>
      </c>
      <c r="U21" s="58">
        <f>IF(T21&lt;0,0*R21,0*S21+0.5*T21)</f>
        <v>0</v>
      </c>
      <c r="V21" s="64"/>
      <c r="W21" s="56"/>
      <c r="X21" s="62">
        <f>K21+P21+U21</f>
        <v>86.5</v>
      </c>
      <c r="Y21" s="121"/>
      <c r="Z21" s="64">
        <v>2</v>
      </c>
      <c r="AA21" s="56"/>
      <c r="AB21" s="64"/>
    </row>
    <row r="22" spans="1:28" s="45" customFormat="1" ht="25.5" customHeight="1">
      <c r="A22" s="64">
        <v>29</v>
      </c>
      <c r="B22" s="101" t="s">
        <v>43</v>
      </c>
      <c r="F22" s="103" t="s">
        <v>35</v>
      </c>
      <c r="G22" s="53"/>
      <c r="H22" s="57"/>
      <c r="I22" s="19">
        <v>300</v>
      </c>
      <c r="J22" s="20">
        <f>(H22/I22)*100</f>
        <v>0</v>
      </c>
      <c r="K22" s="20">
        <f>100-J22</f>
        <v>100</v>
      </c>
      <c r="L22" s="53"/>
      <c r="M22" s="19">
        <v>180</v>
      </c>
      <c r="N22" s="19">
        <v>300</v>
      </c>
      <c r="O22" s="20">
        <f aca="true" t="shared" si="4" ref="O22:O27">(M22/N22)*100</f>
        <v>60</v>
      </c>
      <c r="P22" s="20">
        <f aca="true" t="shared" si="5" ref="P22:P27">100-O22</f>
        <v>40</v>
      </c>
      <c r="Q22" s="21"/>
      <c r="R22" s="97"/>
      <c r="S22" s="100">
        <v>0</v>
      </c>
      <c r="T22" s="19">
        <f aca="true" t="shared" si="6" ref="T22:T27">R22-S22</f>
        <v>0</v>
      </c>
      <c r="U22" s="58">
        <f aca="true" t="shared" si="7" ref="U22:U27">IF(T22&lt;0,0*R22,0*S22+0.5*T22)</f>
        <v>0</v>
      </c>
      <c r="V22" s="64"/>
      <c r="W22" s="56"/>
      <c r="X22" s="62">
        <f>K22+P22+U22</f>
        <v>140</v>
      </c>
      <c r="Y22" s="67"/>
      <c r="Z22" s="70">
        <v>3</v>
      </c>
      <c r="AA22" s="56"/>
      <c r="AB22" s="64"/>
    </row>
    <row r="23" spans="1:28" s="45" customFormat="1" ht="25.5" customHeight="1">
      <c r="A23" s="65">
        <v>31</v>
      </c>
      <c r="B23" s="101" t="s">
        <v>45</v>
      </c>
      <c r="F23" s="103" t="s">
        <v>35</v>
      </c>
      <c r="G23" s="18"/>
      <c r="H23" s="57"/>
      <c r="I23" s="19">
        <v>300</v>
      </c>
      <c r="J23" s="20">
        <f>(H23/I23)*100</f>
        <v>0</v>
      </c>
      <c r="K23" s="20">
        <f>100-J23</f>
        <v>100</v>
      </c>
      <c r="L23" s="18"/>
      <c r="M23" s="19">
        <v>180</v>
      </c>
      <c r="N23" s="19">
        <v>300</v>
      </c>
      <c r="O23" s="20">
        <f t="shared" si="4"/>
        <v>60</v>
      </c>
      <c r="P23" s="20">
        <f t="shared" si="5"/>
        <v>40</v>
      </c>
      <c r="Q23" s="21"/>
      <c r="R23" s="97"/>
      <c r="S23" s="100">
        <v>0</v>
      </c>
      <c r="T23" s="19">
        <f t="shared" si="6"/>
        <v>0</v>
      </c>
      <c r="U23" s="58">
        <f t="shared" si="7"/>
        <v>0</v>
      </c>
      <c r="V23" s="64"/>
      <c r="W23" s="56"/>
      <c r="X23" s="62">
        <f>K23+P23+U23</f>
        <v>140</v>
      </c>
      <c r="Y23" s="67"/>
      <c r="Z23" s="70">
        <v>4</v>
      </c>
      <c r="AA23" s="56"/>
      <c r="AB23" s="64"/>
    </row>
    <row r="24" spans="1:28" s="45" customFormat="1" ht="25.5" customHeight="1">
      <c r="A24" s="65">
        <v>24</v>
      </c>
      <c r="B24" s="101" t="s">
        <v>40</v>
      </c>
      <c r="F24" s="103" t="s">
        <v>35</v>
      </c>
      <c r="G24" s="53"/>
      <c r="H24" s="57">
        <v>158</v>
      </c>
      <c r="I24" s="19">
        <v>300</v>
      </c>
      <c r="J24" s="20">
        <f>(H24/I24)*100</f>
        <v>52.666666666666664</v>
      </c>
      <c r="K24" s="20">
        <f>100-J24</f>
        <v>47.333333333333336</v>
      </c>
      <c r="L24" s="53"/>
      <c r="M24" s="19"/>
      <c r="N24" s="19">
        <v>300</v>
      </c>
      <c r="O24" s="20">
        <f>(M24/N24)*100</f>
        <v>0</v>
      </c>
      <c r="P24" s="20">
        <f>100-O24</f>
        <v>100</v>
      </c>
      <c r="Q24" s="21"/>
      <c r="R24" s="97"/>
      <c r="S24" s="100">
        <v>0</v>
      </c>
      <c r="T24" s="19">
        <f>R24-S24</f>
        <v>0</v>
      </c>
      <c r="U24" s="58">
        <f>IF(T24&lt;0,0*R24,0*S24+0.5*T24)</f>
        <v>0</v>
      </c>
      <c r="V24" s="64"/>
      <c r="W24" s="56"/>
      <c r="X24" s="62">
        <f>K24+P24+U24</f>
        <v>147.33333333333334</v>
      </c>
      <c r="Y24" s="67"/>
      <c r="Z24" s="64">
        <v>5</v>
      </c>
      <c r="AA24" s="56"/>
      <c r="AB24" s="64"/>
    </row>
    <row r="25" spans="1:28" s="45" customFormat="1" ht="25.5" customHeight="1">
      <c r="A25" s="65"/>
      <c r="B25" s="101"/>
      <c r="F25" s="103"/>
      <c r="G25" s="53"/>
      <c r="H25" s="57"/>
      <c r="I25" s="19"/>
      <c r="J25" s="20"/>
      <c r="K25" s="20"/>
      <c r="L25" s="53"/>
      <c r="M25" s="19"/>
      <c r="N25" s="19"/>
      <c r="O25" s="20"/>
      <c r="P25" s="20"/>
      <c r="Q25" s="21"/>
      <c r="R25" s="97"/>
      <c r="S25" s="100"/>
      <c r="T25" s="19"/>
      <c r="U25" s="58"/>
      <c r="V25" s="64"/>
      <c r="W25" s="56"/>
      <c r="X25" s="62"/>
      <c r="Y25" s="67"/>
      <c r="Z25" s="64"/>
      <c r="AA25" s="56"/>
      <c r="AB25" s="64"/>
    </row>
    <row r="26" spans="1:28" s="45" customFormat="1" ht="25.5" customHeight="1">
      <c r="A26" s="64">
        <v>28</v>
      </c>
      <c r="B26" s="101" t="s">
        <v>41</v>
      </c>
      <c r="F26" s="103" t="s">
        <v>42</v>
      </c>
      <c r="G26" s="53"/>
      <c r="H26" s="57"/>
      <c r="I26" s="19">
        <v>300</v>
      </c>
      <c r="J26" s="20">
        <f>(H26/I26)*100</f>
        <v>0</v>
      </c>
      <c r="K26" s="20">
        <f>100-J26</f>
        <v>100</v>
      </c>
      <c r="L26" s="53"/>
      <c r="M26" s="19">
        <v>186</v>
      </c>
      <c r="N26" s="19">
        <v>300</v>
      </c>
      <c r="O26" s="20">
        <f>(M26/N26)*100</f>
        <v>62</v>
      </c>
      <c r="P26" s="20">
        <f>100-O26</f>
        <v>38</v>
      </c>
      <c r="Q26" s="21"/>
      <c r="R26" s="97"/>
      <c r="S26" s="100">
        <v>0</v>
      </c>
      <c r="T26" s="19">
        <f>R26-S26</f>
        <v>0</v>
      </c>
      <c r="U26" s="58">
        <f>IF(T26&lt;0,0*R26,0*S26+0.5*T26)</f>
        <v>0</v>
      </c>
      <c r="V26" s="64"/>
      <c r="W26" s="56"/>
      <c r="X26" s="62">
        <f>K26+P26+U26</f>
        <v>138</v>
      </c>
      <c r="Y26" s="67"/>
      <c r="Z26" s="64">
        <v>1</v>
      </c>
      <c r="AA26" s="56"/>
      <c r="AB26" s="64"/>
    </row>
    <row r="27" spans="1:28" s="45" customFormat="1" ht="15" customHeight="1" hidden="1">
      <c r="A27" s="65"/>
      <c r="B27" s="101"/>
      <c r="F27" s="103"/>
      <c r="G27" s="53"/>
      <c r="H27" s="47"/>
      <c r="I27" s="19">
        <v>300</v>
      </c>
      <c r="J27" s="20">
        <f>(H27/I27)*100</f>
        <v>0</v>
      </c>
      <c r="K27" s="20">
        <f>100-J27</f>
        <v>100</v>
      </c>
      <c r="L27" s="53"/>
      <c r="M27" s="19"/>
      <c r="N27" s="19">
        <v>300</v>
      </c>
      <c r="O27" s="20">
        <f t="shared" si="4"/>
        <v>0</v>
      </c>
      <c r="P27" s="20">
        <f t="shared" si="5"/>
        <v>100</v>
      </c>
      <c r="Q27" s="21"/>
      <c r="R27" s="98"/>
      <c r="S27" s="100">
        <v>0</v>
      </c>
      <c r="T27" s="54">
        <f t="shared" si="6"/>
        <v>0</v>
      </c>
      <c r="U27" s="55">
        <f t="shared" si="7"/>
        <v>0</v>
      </c>
      <c r="V27" s="64"/>
      <c r="W27" s="56"/>
      <c r="X27" s="62">
        <f>K27+P27+U27</f>
        <v>200</v>
      </c>
      <c r="Y27" s="67"/>
      <c r="Z27" s="65"/>
      <c r="AA27" s="56"/>
      <c r="AB27" s="65"/>
    </row>
    <row r="28" spans="1:28" s="45" customFormat="1" ht="15" customHeight="1">
      <c r="A28" s="65"/>
      <c r="B28" s="101"/>
      <c r="F28" s="103"/>
      <c r="G28" s="53"/>
      <c r="H28" s="47"/>
      <c r="I28" s="19"/>
      <c r="J28" s="20"/>
      <c r="K28" s="20"/>
      <c r="L28" s="53"/>
      <c r="M28" s="19"/>
      <c r="N28" s="19"/>
      <c r="O28" s="20"/>
      <c r="P28" s="20"/>
      <c r="Q28" s="21"/>
      <c r="R28" s="98"/>
      <c r="S28" s="100"/>
      <c r="T28" s="54"/>
      <c r="U28" s="55"/>
      <c r="V28" s="64"/>
      <c r="W28" s="56"/>
      <c r="X28" s="62"/>
      <c r="Y28" s="67"/>
      <c r="Z28" s="65"/>
      <c r="AA28" s="56"/>
      <c r="AB28" s="65"/>
    </row>
    <row r="29" spans="1:28" s="45" customFormat="1" ht="25.5" customHeight="1">
      <c r="A29" s="65">
        <v>30</v>
      </c>
      <c r="B29" s="127" t="s">
        <v>44</v>
      </c>
      <c r="F29" s="103" t="s">
        <v>31</v>
      </c>
      <c r="G29" s="53"/>
      <c r="H29" s="57"/>
      <c r="I29" s="19">
        <v>300</v>
      </c>
      <c r="J29" s="20">
        <f>(H29/I29)*100</f>
        <v>0</v>
      </c>
      <c r="K29" s="20">
        <f>100-J29</f>
        <v>100</v>
      </c>
      <c r="L29" s="53"/>
      <c r="M29" s="19">
        <v>178</v>
      </c>
      <c r="N29" s="19">
        <v>300</v>
      </c>
      <c r="O29" s="20">
        <f>(M29/N29)*100</f>
        <v>59.333333333333336</v>
      </c>
      <c r="P29" s="20">
        <f>100-O29</f>
        <v>40.666666666666664</v>
      </c>
      <c r="Q29" s="21"/>
      <c r="R29" s="97"/>
      <c r="S29" s="100">
        <v>0</v>
      </c>
      <c r="T29" s="19">
        <f>R29-S29</f>
        <v>0</v>
      </c>
      <c r="U29" s="58">
        <f>IF(T29&lt;0,0*R29,0*S29+0.5*T29)</f>
        <v>0</v>
      </c>
      <c r="V29" s="64"/>
      <c r="W29" s="56"/>
      <c r="X29" s="62">
        <f>K29+P29+U29</f>
        <v>140.66666666666666</v>
      </c>
      <c r="Y29" s="67"/>
      <c r="Z29" s="70">
        <v>1</v>
      </c>
      <c r="AA29" s="56"/>
      <c r="AB29" s="64"/>
    </row>
    <row r="30" ht="12">
      <c r="Y30" s="67"/>
    </row>
    <row r="31" ht="12">
      <c r="Y31" s="67"/>
    </row>
    <row r="32" ht="12">
      <c r="Y32" s="67"/>
    </row>
    <row r="33" ht="12">
      <c r="Y33" s="67"/>
    </row>
    <row r="34" ht="12">
      <c r="Y34" s="67"/>
    </row>
    <row r="35" ht="12">
      <c r="Y35" s="67"/>
    </row>
    <row r="36" ht="12">
      <c r="Y36" s="67"/>
    </row>
    <row r="37" ht="12">
      <c r="Y37" s="67"/>
    </row>
    <row r="38" ht="12">
      <c r="Y38" s="67"/>
    </row>
    <row r="39" ht="12">
      <c r="Y39" s="67"/>
    </row>
    <row r="40" ht="12">
      <c r="Y40" s="67"/>
    </row>
    <row r="41" ht="12">
      <c r="Y41" s="67"/>
    </row>
    <row r="42" ht="12">
      <c r="Y42" s="67"/>
    </row>
    <row r="43" ht="12">
      <c r="Y43" s="67"/>
    </row>
    <row r="44" ht="12">
      <c r="Y44" s="67"/>
    </row>
    <row r="45" ht="12">
      <c r="Y45" s="67"/>
    </row>
    <row r="46" ht="12">
      <c r="Y46" s="67"/>
    </row>
    <row r="47" ht="12">
      <c r="Y47" s="67"/>
    </row>
    <row r="48" ht="12">
      <c r="Y48" s="67"/>
    </row>
    <row r="49" ht="12">
      <c r="Y49" s="67"/>
    </row>
    <row r="50" ht="12">
      <c r="Y50" s="67"/>
    </row>
    <row r="51" ht="12">
      <c r="Y51" s="67"/>
    </row>
    <row r="52" ht="12">
      <c r="Y52" s="67"/>
    </row>
    <row r="53" ht="12">
      <c r="Y53" s="67"/>
    </row>
    <row r="54" ht="12">
      <c r="Y54" s="67"/>
    </row>
    <row r="55" ht="12">
      <c r="Y55" s="67"/>
    </row>
    <row r="56" ht="12">
      <c r="Y56" s="67"/>
    </row>
    <row r="57" ht="12">
      <c r="Y57" s="67"/>
    </row>
    <row r="58" ht="12">
      <c r="Y58" s="67"/>
    </row>
    <row r="59" ht="12">
      <c r="Y59" s="67"/>
    </row>
    <row r="60" ht="12">
      <c r="Y60" s="67"/>
    </row>
    <row r="61" ht="12">
      <c r="Y61" s="67"/>
    </row>
    <row r="62" ht="12">
      <c r="Y62" s="67"/>
    </row>
    <row r="63" ht="12">
      <c r="Y63" s="67"/>
    </row>
    <row r="64" ht="12">
      <c r="Y64" s="67"/>
    </row>
    <row r="65" ht="12">
      <c r="Y65" s="67"/>
    </row>
    <row r="66" ht="12">
      <c r="Y66" s="67"/>
    </row>
    <row r="67" ht="12">
      <c r="Y67" s="67"/>
    </row>
    <row r="68" ht="12">
      <c r="Y68" s="67"/>
    </row>
    <row r="69" ht="12">
      <c r="Y69" s="67"/>
    </row>
    <row r="70" ht="12">
      <c r="Y70" s="67"/>
    </row>
    <row r="71" ht="12">
      <c r="Y71" s="67"/>
    </row>
    <row r="72" ht="12">
      <c r="Y72" s="67"/>
    </row>
    <row r="73" ht="12">
      <c r="Y73" s="67"/>
    </row>
    <row r="74" ht="12">
      <c r="Y74" s="67"/>
    </row>
    <row r="75" ht="12">
      <c r="Y75" s="67"/>
    </row>
    <row r="76" ht="12">
      <c r="Y76" s="67"/>
    </row>
    <row r="77" ht="12">
      <c r="Y77" s="67"/>
    </row>
    <row r="78" ht="12">
      <c r="Y78" s="67"/>
    </row>
    <row r="79" ht="12">
      <c r="Y79" s="67"/>
    </row>
    <row r="80" ht="12">
      <c r="Y80" s="67"/>
    </row>
    <row r="81" ht="12">
      <c r="Y81" s="67"/>
    </row>
    <row r="82" ht="12">
      <c r="Y82" s="67"/>
    </row>
    <row r="83" ht="12">
      <c r="Y83" s="67"/>
    </row>
    <row r="84" ht="12">
      <c r="Y84" s="67"/>
    </row>
    <row r="85" ht="12">
      <c r="Y85" s="67"/>
    </row>
    <row r="86" ht="12">
      <c r="Y86" s="67"/>
    </row>
    <row r="87" ht="12">
      <c r="Y87" s="67"/>
    </row>
    <row r="88" ht="12">
      <c r="Y88" s="67"/>
    </row>
    <row r="89" ht="12">
      <c r="Y89" s="67"/>
    </row>
    <row r="90" ht="12">
      <c r="Y90" s="67"/>
    </row>
    <row r="91" ht="12">
      <c r="Y91" s="67"/>
    </row>
    <row r="92" ht="12">
      <c r="Y92" s="67"/>
    </row>
    <row r="93" ht="12">
      <c r="Y93" s="67"/>
    </row>
    <row r="94" ht="12">
      <c r="Y94" s="67"/>
    </row>
    <row r="95" ht="12">
      <c r="Y95" s="67"/>
    </row>
    <row r="96" ht="12">
      <c r="Y96" s="67"/>
    </row>
    <row r="97" ht="12">
      <c r="Y97" s="67"/>
    </row>
    <row r="98" ht="12">
      <c r="Y98" s="67"/>
    </row>
    <row r="99" ht="12">
      <c r="Y99" s="67"/>
    </row>
    <row r="100" ht="12">
      <c r="Y100" s="67"/>
    </row>
    <row r="101" ht="12">
      <c r="Y101" s="67"/>
    </row>
    <row r="102" ht="12">
      <c r="Y102" s="67"/>
    </row>
    <row r="103" ht="12">
      <c r="Y103" s="67"/>
    </row>
    <row r="104" ht="12">
      <c r="Y104" s="67"/>
    </row>
    <row r="105" ht="12">
      <c r="Y105" s="67"/>
    </row>
    <row r="106" ht="12">
      <c r="Y106" s="67"/>
    </row>
    <row r="107" ht="12">
      <c r="Y107" s="67"/>
    </row>
    <row r="108" ht="12">
      <c r="Y108" s="67"/>
    </row>
    <row r="109" ht="12">
      <c r="Y109" s="67"/>
    </row>
    <row r="110" ht="12">
      <c r="Y110" s="67"/>
    </row>
    <row r="111" ht="12">
      <c r="Y111" s="67"/>
    </row>
    <row r="112" ht="12">
      <c r="Y112" s="67"/>
    </row>
    <row r="113" ht="12">
      <c r="Y113" s="67"/>
    </row>
    <row r="114" ht="12">
      <c r="Y114" s="67"/>
    </row>
    <row r="115" ht="12">
      <c r="Y115" s="67"/>
    </row>
    <row r="116" ht="12">
      <c r="Y116" s="67"/>
    </row>
    <row r="117" ht="12">
      <c r="Y117" s="67"/>
    </row>
    <row r="118" ht="12">
      <c r="Y118" s="67"/>
    </row>
    <row r="119" ht="12">
      <c r="Y119" s="67"/>
    </row>
    <row r="120" ht="12">
      <c r="Y120" s="67"/>
    </row>
    <row r="121" ht="12">
      <c r="Y121" s="67"/>
    </row>
    <row r="122" ht="12">
      <c r="Y122" s="67"/>
    </row>
    <row r="123" ht="12">
      <c r="Y123" s="67"/>
    </row>
    <row r="124" ht="12">
      <c r="Y124" s="67"/>
    </row>
    <row r="125" ht="12">
      <c r="Y125" s="67"/>
    </row>
    <row r="126" ht="12">
      <c r="Y126" s="67"/>
    </row>
    <row r="127" ht="12">
      <c r="Y127" s="67"/>
    </row>
    <row r="128" ht="12">
      <c r="Y128" s="67"/>
    </row>
    <row r="129" ht="12">
      <c r="Y129" s="67"/>
    </row>
    <row r="130" ht="12">
      <c r="Y130" s="67"/>
    </row>
    <row r="131" ht="12">
      <c r="Y131" s="67"/>
    </row>
    <row r="132" ht="12">
      <c r="Y132" s="67"/>
    </row>
    <row r="133" ht="12">
      <c r="Y133" s="67"/>
    </row>
    <row r="134" ht="12">
      <c r="Y134" s="67"/>
    </row>
    <row r="135" ht="12">
      <c r="Y135" s="67"/>
    </row>
    <row r="136" ht="12">
      <c r="Y136" s="67"/>
    </row>
    <row r="137" ht="12">
      <c r="Y137" s="67"/>
    </row>
    <row r="138" ht="12">
      <c r="Y138" s="67"/>
    </row>
    <row r="139" ht="12">
      <c r="Y139" s="67"/>
    </row>
    <row r="140" ht="12">
      <c r="Y140" s="67"/>
    </row>
    <row r="141" ht="12">
      <c r="Y141" s="67"/>
    </row>
    <row r="142" ht="12">
      <c r="Y142" s="67"/>
    </row>
    <row r="143" ht="12">
      <c r="Y143" s="67"/>
    </row>
    <row r="144" ht="12">
      <c r="Y144" s="67"/>
    </row>
    <row r="145" ht="12">
      <c r="Y145" s="67"/>
    </row>
    <row r="146" ht="12">
      <c r="Y146" s="67"/>
    </row>
    <row r="147" ht="12">
      <c r="Y147" s="67"/>
    </row>
    <row r="148" ht="12">
      <c r="Y148" s="67"/>
    </row>
    <row r="149" ht="12">
      <c r="Y149" s="67"/>
    </row>
    <row r="150" ht="12">
      <c r="Y150" s="67"/>
    </row>
    <row r="151" ht="12">
      <c r="Y151" s="67"/>
    </row>
    <row r="152" ht="12">
      <c r="Y152" s="67"/>
    </row>
    <row r="153" ht="12">
      <c r="Y153" s="67"/>
    </row>
    <row r="154" ht="12">
      <c r="Y154" s="67"/>
    </row>
    <row r="155" ht="12">
      <c r="Y155" s="67"/>
    </row>
    <row r="156" ht="12">
      <c r="Y156" s="67"/>
    </row>
    <row r="157" ht="12">
      <c r="Y157" s="67"/>
    </row>
    <row r="158" ht="12">
      <c r="Y158" s="67"/>
    </row>
    <row r="159" ht="12">
      <c r="Y159" s="67"/>
    </row>
    <row r="160" ht="12">
      <c r="Y160" s="67"/>
    </row>
    <row r="161" ht="12">
      <c r="Y161" s="67"/>
    </row>
    <row r="162" ht="12">
      <c r="Y162" s="67"/>
    </row>
    <row r="163" ht="12">
      <c r="Y163" s="67"/>
    </row>
    <row r="164" ht="12">
      <c r="Y164" s="67"/>
    </row>
    <row r="165" ht="12">
      <c r="Y165" s="67"/>
    </row>
    <row r="166" ht="12">
      <c r="Y166" s="67"/>
    </row>
    <row r="167" ht="12">
      <c r="Y167" s="67"/>
    </row>
    <row r="168" ht="12">
      <c r="Y168" s="67"/>
    </row>
    <row r="169" ht="12">
      <c r="Y169" s="67"/>
    </row>
    <row r="170" ht="12">
      <c r="Y170" s="67"/>
    </row>
    <row r="171" ht="12">
      <c r="Y171" s="67"/>
    </row>
    <row r="172" ht="12">
      <c r="Y172" s="67"/>
    </row>
  </sheetData>
  <sheetProtection/>
  <autoFilter ref="A7:AG7"/>
  <mergeCells count="2">
    <mergeCell ref="M3:P3"/>
    <mergeCell ref="H3:K3"/>
  </mergeCells>
  <printOptions gridLines="1"/>
  <pageMargins left="0.36" right="0.35" top="1" bottom="1" header="0.5" footer="0.5"/>
  <pageSetup fitToHeight="5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63"/>
  <sheetViews>
    <sheetView zoomScalePageLayoutView="0" workbookViewId="0" topLeftCell="A1">
      <selection activeCell="AC21" sqref="AC21"/>
    </sheetView>
  </sheetViews>
  <sheetFormatPr defaultColWidth="9.140625" defaultRowHeight="12.75"/>
  <cols>
    <col min="1" max="1" width="4.8515625" style="12" customWidth="1"/>
    <col min="2" max="2" width="38.7109375" style="2" customWidth="1"/>
    <col min="3" max="3" width="20.00390625" style="2" hidden="1" customWidth="1"/>
    <col min="4" max="4" width="23.8515625" style="2" hidden="1" customWidth="1"/>
    <col min="5" max="5" width="7.421875" style="2" hidden="1" customWidth="1"/>
    <col min="6" max="6" width="6.421875" style="2" customWidth="1"/>
    <col min="7" max="7" width="0.5625" style="14" customWidth="1"/>
    <col min="8" max="11" width="8.57421875" style="3" customWidth="1"/>
    <col min="12" max="12" width="0.5625" style="14" customWidth="1"/>
    <col min="13" max="14" width="8.57421875" style="5" customWidth="1"/>
    <col min="15" max="16" width="8.57421875" style="6" customWidth="1"/>
    <col min="17" max="17" width="0.42578125" style="59" customWidth="1"/>
    <col min="18" max="19" width="8.57421875" style="5" hidden="1" customWidth="1"/>
    <col min="20" max="20" width="5.57421875" style="5" hidden="1" customWidth="1"/>
    <col min="21" max="21" width="5.57421875" style="8" hidden="1" customWidth="1"/>
    <col min="22" max="22" width="5.00390625" style="63" hidden="1" customWidth="1"/>
    <col min="23" max="23" width="0.42578125" style="51" customWidth="1"/>
    <col min="24" max="24" width="6.57421875" style="10" bestFit="1" customWidth="1"/>
    <col min="25" max="25" width="1.8515625" style="10" customWidth="1"/>
    <col min="26" max="26" width="5.57421875" style="11" customWidth="1"/>
    <col min="27" max="27" width="0.42578125" style="51" customWidth="1"/>
    <col min="28" max="16384" width="9.140625" style="2" customWidth="1"/>
  </cols>
  <sheetData>
    <row r="1" spans="1:27" ht="12">
      <c r="A1" s="1"/>
      <c r="G1" s="4"/>
      <c r="L1" s="4"/>
      <c r="Q1" s="7"/>
      <c r="W1" s="9"/>
      <c r="AA1" s="9"/>
    </row>
    <row r="2" spans="7:27" ht="12.75" thickBot="1">
      <c r="G2" s="4"/>
      <c r="L2" s="4"/>
      <c r="Q2" s="7"/>
      <c r="W2" s="9"/>
      <c r="X2" s="66"/>
      <c r="Y2" s="66"/>
      <c r="Z2" s="70"/>
      <c r="AA2" s="9"/>
    </row>
    <row r="3" spans="1:27" ht="12">
      <c r="A3" s="73" t="s">
        <v>33</v>
      </c>
      <c r="B3" s="74"/>
      <c r="C3" s="74"/>
      <c r="D3" s="74"/>
      <c r="E3" s="74"/>
      <c r="F3" s="91"/>
      <c r="G3" s="76"/>
      <c r="H3" s="122" t="s">
        <v>0</v>
      </c>
      <c r="I3" s="123"/>
      <c r="J3" s="123"/>
      <c r="K3" s="124"/>
      <c r="L3" s="76"/>
      <c r="M3" s="122" t="s">
        <v>0</v>
      </c>
      <c r="N3" s="123"/>
      <c r="O3" s="123"/>
      <c r="P3" s="124"/>
      <c r="Q3" s="77"/>
      <c r="R3" s="78"/>
      <c r="S3" s="79" t="s">
        <v>1</v>
      </c>
      <c r="T3" s="80"/>
      <c r="U3" s="75"/>
      <c r="V3" s="81"/>
      <c r="W3" s="76"/>
      <c r="X3" s="82" t="s">
        <v>2</v>
      </c>
      <c r="Y3" s="83"/>
      <c r="Z3" s="84" t="s">
        <v>3</v>
      </c>
      <c r="AA3" s="15"/>
    </row>
    <row r="4" spans="1:27" ht="12">
      <c r="A4" s="86" t="s">
        <v>54</v>
      </c>
      <c r="B4" s="45"/>
      <c r="C4" s="45"/>
      <c r="D4" s="45"/>
      <c r="E4" s="45"/>
      <c r="F4" s="92" t="s">
        <v>16</v>
      </c>
      <c r="G4" s="18"/>
      <c r="H4" s="19"/>
      <c r="I4" s="19"/>
      <c r="J4" s="20"/>
      <c r="K4" s="20"/>
      <c r="L4" s="18"/>
      <c r="M4" s="19"/>
      <c r="N4" s="19"/>
      <c r="O4" s="20"/>
      <c r="P4" s="20"/>
      <c r="Q4" s="21"/>
      <c r="R4" s="22" t="s">
        <v>4</v>
      </c>
      <c r="S4" s="23" t="s">
        <v>5</v>
      </c>
      <c r="T4" s="22" t="s">
        <v>6</v>
      </c>
      <c r="U4" s="24" t="s">
        <v>7</v>
      </c>
      <c r="V4" s="25" t="s">
        <v>8</v>
      </c>
      <c r="W4" s="26"/>
      <c r="X4" s="27" t="s">
        <v>9</v>
      </c>
      <c r="Y4" s="67"/>
      <c r="Z4" s="85" t="s">
        <v>10</v>
      </c>
      <c r="AA4" s="72"/>
    </row>
    <row r="5" spans="1:27" ht="17.25" customHeight="1">
      <c r="A5" s="86" t="s">
        <v>11</v>
      </c>
      <c r="B5" s="46" t="s">
        <v>12</v>
      </c>
      <c r="C5" s="46" t="s">
        <v>13</v>
      </c>
      <c r="D5" s="46" t="s">
        <v>14</v>
      </c>
      <c r="E5" s="46" t="s">
        <v>15</v>
      </c>
      <c r="F5" s="93"/>
      <c r="G5" s="28"/>
      <c r="H5" s="29" t="s">
        <v>19</v>
      </c>
      <c r="I5" s="29" t="s">
        <v>20</v>
      </c>
      <c r="J5" s="30" t="s">
        <v>21</v>
      </c>
      <c r="K5" s="30" t="s">
        <v>8</v>
      </c>
      <c r="L5" s="28"/>
      <c r="M5" s="29" t="s">
        <v>19</v>
      </c>
      <c r="N5" s="29" t="s">
        <v>20</v>
      </c>
      <c r="O5" s="30" t="s">
        <v>21</v>
      </c>
      <c r="P5" s="30" t="s">
        <v>8</v>
      </c>
      <c r="Q5" s="21"/>
      <c r="R5" s="31" t="s">
        <v>22</v>
      </c>
      <c r="S5" s="23" t="s">
        <v>17</v>
      </c>
      <c r="T5" s="31" t="s">
        <v>23</v>
      </c>
      <c r="U5" s="32" t="s">
        <v>8</v>
      </c>
      <c r="V5" s="33" t="s">
        <v>24</v>
      </c>
      <c r="W5" s="34"/>
      <c r="X5" s="27" t="s">
        <v>18</v>
      </c>
      <c r="Y5" s="67"/>
      <c r="Z5" s="87"/>
      <c r="AA5" s="68"/>
    </row>
    <row r="6" spans="1:27" ht="17.25" customHeight="1" thickBot="1">
      <c r="A6" s="88" t="s">
        <v>25</v>
      </c>
      <c r="B6" s="17"/>
      <c r="C6" s="17"/>
      <c r="D6" s="17"/>
      <c r="E6" s="36"/>
      <c r="F6" s="94"/>
      <c r="G6" s="37"/>
      <c r="H6" s="38" t="s">
        <v>18</v>
      </c>
      <c r="I6" s="38" t="s">
        <v>18</v>
      </c>
      <c r="J6" s="39" t="s">
        <v>26</v>
      </c>
      <c r="K6" s="39" t="s">
        <v>18</v>
      </c>
      <c r="L6" s="37"/>
      <c r="M6" s="38" t="s">
        <v>18</v>
      </c>
      <c r="N6" s="38" t="s">
        <v>18</v>
      </c>
      <c r="O6" s="39" t="s">
        <v>26</v>
      </c>
      <c r="P6" s="39" t="s">
        <v>18</v>
      </c>
      <c r="Q6" s="40"/>
      <c r="R6" s="41" t="s">
        <v>17</v>
      </c>
      <c r="S6" s="42"/>
      <c r="T6" s="41"/>
      <c r="U6" s="43" t="s">
        <v>18</v>
      </c>
      <c r="V6" s="44" t="s">
        <v>27</v>
      </c>
      <c r="W6" s="89"/>
      <c r="X6" s="60"/>
      <c r="Y6" s="95"/>
      <c r="Z6" s="90"/>
      <c r="AA6" s="68"/>
    </row>
    <row r="7" spans="1:27" s="45" customFormat="1" ht="17.25" customHeight="1">
      <c r="A7" s="65"/>
      <c r="B7" s="101"/>
      <c r="E7" s="46"/>
      <c r="F7" s="102"/>
      <c r="G7" s="28"/>
      <c r="H7" s="47"/>
      <c r="I7" s="47"/>
      <c r="J7" s="47"/>
      <c r="K7" s="47"/>
      <c r="L7" s="28"/>
      <c r="M7" s="48"/>
      <c r="N7" s="48"/>
      <c r="O7" s="49"/>
      <c r="P7" s="49"/>
      <c r="Q7" s="50"/>
      <c r="R7" s="96"/>
      <c r="S7" s="99"/>
      <c r="T7" s="19"/>
      <c r="U7" s="69"/>
      <c r="V7" s="64"/>
      <c r="W7" s="56"/>
      <c r="X7" s="52"/>
      <c r="Y7" s="67"/>
      <c r="Z7" s="71"/>
      <c r="AA7" s="56"/>
    </row>
    <row r="8" spans="1:27" s="107" customFormat="1" ht="25.5" customHeight="1">
      <c r="A8" s="120" t="s">
        <v>52</v>
      </c>
      <c r="B8" s="106"/>
      <c r="F8" s="108"/>
      <c r="G8" s="109"/>
      <c r="H8" s="110"/>
      <c r="I8" s="111"/>
      <c r="J8" s="112"/>
      <c r="K8" s="112"/>
      <c r="L8" s="109"/>
      <c r="M8" s="111"/>
      <c r="N8" s="111"/>
      <c r="O8" s="112"/>
      <c r="P8" s="112"/>
      <c r="Q8" s="113"/>
      <c r="R8" s="114"/>
      <c r="S8" s="115"/>
      <c r="T8" s="111"/>
      <c r="U8" s="116"/>
      <c r="V8" s="117"/>
      <c r="W8" s="118"/>
      <c r="X8" s="62"/>
      <c r="Y8" s="119"/>
      <c r="Z8" s="117"/>
      <c r="AA8" s="118"/>
    </row>
    <row r="9" spans="1:27" s="45" customFormat="1" ht="25.5" customHeight="1">
      <c r="A9" s="65">
        <v>38</v>
      </c>
      <c r="B9" s="101" t="s">
        <v>49</v>
      </c>
      <c r="F9" s="103" t="s">
        <v>31</v>
      </c>
      <c r="G9" s="53"/>
      <c r="H9" s="57">
        <v>132</v>
      </c>
      <c r="I9" s="19">
        <v>240</v>
      </c>
      <c r="J9" s="20">
        <f>(H9/I9)*100</f>
        <v>55.00000000000001</v>
      </c>
      <c r="K9" s="20">
        <f>100-J9</f>
        <v>44.99999999999999</v>
      </c>
      <c r="L9" s="53"/>
      <c r="M9" s="125">
        <v>110.5</v>
      </c>
      <c r="N9" s="19">
        <v>240</v>
      </c>
      <c r="O9" s="20">
        <f>(M9/N9)*100</f>
        <v>46.041666666666664</v>
      </c>
      <c r="P9" s="20">
        <f>100-O9</f>
        <v>53.958333333333336</v>
      </c>
      <c r="Q9" s="21"/>
      <c r="R9" s="97"/>
      <c r="S9" s="100">
        <v>0</v>
      </c>
      <c r="T9" s="19">
        <f>R9-S9</f>
        <v>0</v>
      </c>
      <c r="U9" s="58">
        <f>IF(T9&lt;0,0*R9,0*S9+0.5*T9)</f>
        <v>0</v>
      </c>
      <c r="V9" s="64"/>
      <c r="W9" s="56"/>
      <c r="X9" s="62">
        <f>K9+P9+U9</f>
        <v>98.95833333333333</v>
      </c>
      <c r="Y9" s="67"/>
      <c r="Z9" s="64">
        <v>1</v>
      </c>
      <c r="AA9" s="56"/>
    </row>
    <row r="10" spans="1:27" s="45" customFormat="1" ht="25.5" customHeight="1">
      <c r="A10" s="64">
        <v>35</v>
      </c>
      <c r="B10" s="101" t="s">
        <v>50</v>
      </c>
      <c r="F10" s="103" t="s">
        <v>31</v>
      </c>
      <c r="G10" s="53"/>
      <c r="H10" s="47">
        <v>127</v>
      </c>
      <c r="I10" s="19">
        <v>240</v>
      </c>
      <c r="J10" s="20">
        <f aca="true" t="shared" si="0" ref="J10:J18">(H10/I10)*100</f>
        <v>52.916666666666664</v>
      </c>
      <c r="K10" s="20">
        <f aca="true" t="shared" si="1" ref="K10:K18">100-J10</f>
        <v>47.083333333333336</v>
      </c>
      <c r="L10" s="53"/>
      <c r="M10" s="125">
        <v>139</v>
      </c>
      <c r="N10" s="19">
        <v>240</v>
      </c>
      <c r="O10" s="20">
        <f aca="true" t="shared" si="2" ref="O10:O18">(M10/N10)*100</f>
        <v>57.91666666666667</v>
      </c>
      <c r="P10" s="20">
        <f aca="true" t="shared" si="3" ref="P10:P18">100-O10</f>
        <v>42.08333333333333</v>
      </c>
      <c r="Q10" s="21"/>
      <c r="R10" s="98"/>
      <c r="S10" s="100">
        <v>0</v>
      </c>
      <c r="T10" s="54">
        <f aca="true" t="shared" si="4" ref="T10:T18">R10-S10</f>
        <v>0</v>
      </c>
      <c r="U10" s="55">
        <f aca="true" t="shared" si="5" ref="U10:U18">IF(T10&lt;0,0*R10,0*S10+0.5*T10)</f>
        <v>0</v>
      </c>
      <c r="V10" s="65"/>
      <c r="W10" s="56"/>
      <c r="X10" s="62">
        <f aca="true" t="shared" si="6" ref="X10:X18">K10+P10+U10</f>
        <v>89.16666666666666</v>
      </c>
      <c r="Y10" s="67"/>
      <c r="Z10" s="71">
        <v>2</v>
      </c>
      <c r="AA10" s="56"/>
    </row>
    <row r="12" spans="1:27" s="45" customFormat="1" ht="25.5" customHeight="1">
      <c r="A12" s="65"/>
      <c r="B12" s="101"/>
      <c r="F12" s="103"/>
      <c r="G12" s="53"/>
      <c r="H12" s="57"/>
      <c r="I12" s="19"/>
      <c r="J12" s="20"/>
      <c r="K12" s="20"/>
      <c r="L12" s="53"/>
      <c r="M12" s="125"/>
      <c r="N12" s="19"/>
      <c r="O12" s="20"/>
      <c r="P12" s="20"/>
      <c r="Q12" s="21"/>
      <c r="R12" s="97"/>
      <c r="S12" s="100"/>
      <c r="T12" s="19"/>
      <c r="U12" s="58"/>
      <c r="V12" s="64"/>
      <c r="W12" s="56"/>
      <c r="X12" s="62"/>
      <c r="Y12" s="67"/>
      <c r="Z12" s="64"/>
      <c r="AA12" s="56"/>
    </row>
    <row r="13" spans="1:27" s="45" customFormat="1" ht="25.5" customHeight="1">
      <c r="A13" s="64">
        <v>23</v>
      </c>
      <c r="B13" s="101" t="s">
        <v>28</v>
      </c>
      <c r="F13" s="103" t="s">
        <v>35</v>
      </c>
      <c r="G13" s="104"/>
      <c r="H13" s="57">
        <v>143</v>
      </c>
      <c r="I13" s="19">
        <v>240</v>
      </c>
      <c r="J13" s="20">
        <f t="shared" si="0"/>
        <v>59.583333333333336</v>
      </c>
      <c r="K13" s="20">
        <f t="shared" si="1"/>
        <v>40.416666666666664</v>
      </c>
      <c r="L13" s="104"/>
      <c r="M13" s="125">
        <v>107.5</v>
      </c>
      <c r="N13" s="19">
        <v>240</v>
      </c>
      <c r="O13" s="20">
        <f t="shared" si="2"/>
        <v>44.79166666666667</v>
      </c>
      <c r="P13" s="20">
        <f t="shared" si="3"/>
        <v>55.20833333333333</v>
      </c>
      <c r="Q13" s="105"/>
      <c r="R13" s="98"/>
      <c r="S13" s="100">
        <v>0</v>
      </c>
      <c r="T13" s="54">
        <f t="shared" si="4"/>
        <v>0</v>
      </c>
      <c r="U13" s="55">
        <f t="shared" si="5"/>
        <v>0</v>
      </c>
      <c r="V13" s="65"/>
      <c r="W13" s="56"/>
      <c r="X13" s="62">
        <f t="shared" si="6"/>
        <v>95.625</v>
      </c>
      <c r="Y13" s="121"/>
      <c r="Z13" s="64">
        <v>1</v>
      </c>
      <c r="AA13" s="56"/>
    </row>
    <row r="14" spans="1:27" s="45" customFormat="1" ht="25.5" customHeight="1">
      <c r="A14" s="65">
        <v>17</v>
      </c>
      <c r="B14" s="101" t="s">
        <v>48</v>
      </c>
      <c r="F14" s="103" t="s">
        <v>35</v>
      </c>
      <c r="G14" s="53"/>
      <c r="H14" s="57">
        <v>206</v>
      </c>
      <c r="I14" s="19">
        <v>320</v>
      </c>
      <c r="J14" s="20">
        <f t="shared" si="0"/>
        <v>64.375</v>
      </c>
      <c r="K14" s="20">
        <f t="shared" si="1"/>
        <v>35.625</v>
      </c>
      <c r="L14" s="53"/>
      <c r="M14" s="125">
        <v>208</v>
      </c>
      <c r="N14" s="19">
        <v>320</v>
      </c>
      <c r="O14" s="20">
        <f t="shared" si="2"/>
        <v>65</v>
      </c>
      <c r="P14" s="20">
        <f t="shared" si="3"/>
        <v>35</v>
      </c>
      <c r="Q14" s="21"/>
      <c r="R14" s="97"/>
      <c r="S14" s="100">
        <v>0</v>
      </c>
      <c r="T14" s="19">
        <f t="shared" si="4"/>
        <v>0</v>
      </c>
      <c r="U14" s="58">
        <f t="shared" si="5"/>
        <v>0</v>
      </c>
      <c r="V14" s="64"/>
      <c r="W14" s="56"/>
      <c r="X14" s="62">
        <f t="shared" si="6"/>
        <v>70.625</v>
      </c>
      <c r="Y14" s="67"/>
      <c r="Z14" s="64">
        <v>2</v>
      </c>
      <c r="AA14" s="56"/>
    </row>
    <row r="15" spans="1:27" s="45" customFormat="1" ht="25.5" customHeight="1">
      <c r="A15" s="65"/>
      <c r="B15" s="101"/>
      <c r="F15" s="103"/>
      <c r="G15" s="53"/>
      <c r="H15" s="57"/>
      <c r="I15" s="19"/>
      <c r="J15" s="20"/>
      <c r="K15" s="20"/>
      <c r="L15" s="53"/>
      <c r="M15" s="125"/>
      <c r="N15" s="19"/>
      <c r="O15" s="20"/>
      <c r="P15" s="20"/>
      <c r="Q15" s="21"/>
      <c r="R15" s="97"/>
      <c r="S15" s="100"/>
      <c r="T15" s="19"/>
      <c r="U15" s="58"/>
      <c r="V15" s="64"/>
      <c r="W15" s="56"/>
      <c r="X15" s="62"/>
      <c r="Y15" s="67"/>
      <c r="Z15" s="64"/>
      <c r="AA15" s="56"/>
    </row>
    <row r="16" spans="1:27" s="45" customFormat="1" ht="25.5" customHeight="1">
      <c r="A16" s="65">
        <v>37</v>
      </c>
      <c r="B16" s="101" t="s">
        <v>58</v>
      </c>
      <c r="F16" s="103" t="s">
        <v>32</v>
      </c>
      <c r="G16" s="53"/>
      <c r="H16" s="57">
        <v>184</v>
      </c>
      <c r="I16" s="19">
        <v>290</v>
      </c>
      <c r="J16" s="20">
        <f>(H16/I16)*100</f>
        <v>63.44827586206897</v>
      </c>
      <c r="K16" s="20">
        <f>100-J16</f>
        <v>36.55172413793103</v>
      </c>
      <c r="L16" s="53"/>
      <c r="M16" s="125">
        <v>172.5</v>
      </c>
      <c r="N16" s="19">
        <v>290</v>
      </c>
      <c r="O16" s="20">
        <f>(M16/N16)*100</f>
        <v>59.48275862068966</v>
      </c>
      <c r="P16" s="20">
        <f>100-O16</f>
        <v>40.51724137931034</v>
      </c>
      <c r="Q16" s="21"/>
      <c r="R16" s="97"/>
      <c r="S16" s="100">
        <v>0</v>
      </c>
      <c r="T16" s="19">
        <f>R16-S16</f>
        <v>0</v>
      </c>
      <c r="U16" s="58">
        <f>IF(T16&lt;0,0*R16,0*S16+0.5*T16)</f>
        <v>0</v>
      </c>
      <c r="V16" s="64"/>
      <c r="W16" s="56"/>
      <c r="X16" s="62">
        <f>K16+P16+U16</f>
        <v>77.06896551724137</v>
      </c>
      <c r="Y16" s="67"/>
      <c r="Z16" s="64">
        <v>1</v>
      </c>
      <c r="AA16" s="56"/>
    </row>
    <row r="17" spans="1:27" s="45" customFormat="1" ht="25.5" customHeight="1">
      <c r="A17" s="65">
        <v>37</v>
      </c>
      <c r="B17" s="101" t="s">
        <v>59</v>
      </c>
      <c r="F17" s="103" t="s">
        <v>32</v>
      </c>
      <c r="G17" s="53"/>
      <c r="H17" s="57">
        <v>188</v>
      </c>
      <c r="I17" s="19">
        <v>290</v>
      </c>
      <c r="J17" s="20">
        <f>(H17/I17)*100</f>
        <v>64.82758620689654</v>
      </c>
      <c r="K17" s="20">
        <f>100-J17</f>
        <v>35.17241379310346</v>
      </c>
      <c r="L17" s="53"/>
      <c r="M17" s="125">
        <v>172</v>
      </c>
      <c r="N17" s="19">
        <v>290</v>
      </c>
      <c r="O17" s="20">
        <f>(M17/N17)*100</f>
        <v>59.310344827586206</v>
      </c>
      <c r="P17" s="20">
        <f>100-O17</f>
        <v>40.689655172413794</v>
      </c>
      <c r="Q17" s="21"/>
      <c r="R17" s="97"/>
      <c r="S17" s="100">
        <v>0</v>
      </c>
      <c r="T17" s="19">
        <f>R17-S17</f>
        <v>0</v>
      </c>
      <c r="U17" s="58">
        <f>IF(T17&lt;0,0*R17,0*S17+0.5*T17)</f>
        <v>0</v>
      </c>
      <c r="V17" s="64"/>
      <c r="W17" s="56"/>
      <c r="X17" s="62">
        <f>K17+P17+U17</f>
        <v>75.86206896551725</v>
      </c>
      <c r="Y17" s="67"/>
      <c r="Z17" s="64">
        <v>2</v>
      </c>
      <c r="AA17" s="56"/>
    </row>
    <row r="18" spans="1:27" s="45" customFormat="1" ht="25.5" customHeight="1">
      <c r="A18" s="64">
        <v>9</v>
      </c>
      <c r="B18" s="101" t="s">
        <v>51</v>
      </c>
      <c r="F18" s="103" t="s">
        <v>32</v>
      </c>
      <c r="G18" s="53"/>
      <c r="H18" s="57">
        <v>159.5</v>
      </c>
      <c r="I18" s="19">
        <v>240</v>
      </c>
      <c r="J18" s="20">
        <f t="shared" si="0"/>
        <v>66.45833333333333</v>
      </c>
      <c r="K18" s="20">
        <f t="shared" si="1"/>
        <v>33.54166666666667</v>
      </c>
      <c r="L18" s="53"/>
      <c r="M18" s="125">
        <v>146</v>
      </c>
      <c r="N18" s="19">
        <v>240</v>
      </c>
      <c r="O18" s="20">
        <f t="shared" si="2"/>
        <v>60.83333333333333</v>
      </c>
      <c r="P18" s="20">
        <f t="shared" si="3"/>
        <v>39.16666666666667</v>
      </c>
      <c r="Q18" s="21"/>
      <c r="R18" s="97"/>
      <c r="S18" s="100">
        <v>0</v>
      </c>
      <c r="T18" s="19">
        <f t="shared" si="4"/>
        <v>0</v>
      </c>
      <c r="U18" s="58">
        <f t="shared" si="5"/>
        <v>0</v>
      </c>
      <c r="V18" s="64"/>
      <c r="W18" s="56"/>
      <c r="X18" s="62">
        <f t="shared" si="6"/>
        <v>72.70833333333334</v>
      </c>
      <c r="Y18" s="67"/>
      <c r="Z18" s="64">
        <v>3</v>
      </c>
      <c r="AA18" s="56"/>
    </row>
    <row r="20" spans="13:25" ht="12">
      <c r="M20" s="126"/>
      <c r="Y20" s="67"/>
    </row>
    <row r="21" spans="1:27" s="45" customFormat="1" ht="25.5" customHeight="1">
      <c r="A21" s="65">
        <v>36</v>
      </c>
      <c r="B21" s="101" t="s">
        <v>47</v>
      </c>
      <c r="F21" s="103" t="s">
        <v>42</v>
      </c>
      <c r="G21" s="18"/>
      <c r="H21" s="57">
        <v>142</v>
      </c>
      <c r="I21" s="19">
        <v>240</v>
      </c>
      <c r="J21" s="20">
        <f>(H21/I21)*100</f>
        <v>59.166666666666664</v>
      </c>
      <c r="K21" s="20">
        <f>100-J21</f>
        <v>40.833333333333336</v>
      </c>
      <c r="L21" s="18"/>
      <c r="M21" s="125">
        <v>116</v>
      </c>
      <c r="N21" s="19">
        <v>240</v>
      </c>
      <c r="O21" s="20">
        <f>(M21/N21)*100</f>
        <v>48.333333333333336</v>
      </c>
      <c r="P21" s="20">
        <f>100-O21</f>
        <v>51.666666666666664</v>
      </c>
      <c r="Q21" s="21"/>
      <c r="R21" s="97"/>
      <c r="S21" s="100">
        <v>0</v>
      </c>
      <c r="T21" s="19">
        <f>R21-S21</f>
        <v>0</v>
      </c>
      <c r="U21" s="58">
        <f>IF(T21&lt;0,0*R21,0*S21+0.5*T21)</f>
        <v>0</v>
      </c>
      <c r="V21" s="64"/>
      <c r="W21" s="56"/>
      <c r="X21" s="62">
        <f>K21+P21+U21</f>
        <v>92.5</v>
      </c>
      <c r="Y21" s="67"/>
      <c r="Z21" s="64">
        <v>1</v>
      </c>
      <c r="AA21" s="56"/>
    </row>
    <row r="22" ht="12">
      <c r="Y22" s="67"/>
    </row>
    <row r="23" ht="12">
      <c r="Y23" s="67"/>
    </row>
    <row r="24" ht="12">
      <c r="Y24" s="67"/>
    </row>
    <row r="25" ht="12">
      <c r="Y25" s="67"/>
    </row>
    <row r="26" ht="12">
      <c r="Y26" s="67"/>
    </row>
    <row r="27" ht="12">
      <c r="Y27" s="67"/>
    </row>
    <row r="28" ht="12">
      <c r="Y28" s="67"/>
    </row>
    <row r="29" ht="12">
      <c r="Y29" s="67"/>
    </row>
    <row r="30" ht="12">
      <c r="Y30" s="67"/>
    </row>
    <row r="31" ht="12">
      <c r="Y31" s="67"/>
    </row>
    <row r="32" ht="12">
      <c r="Y32" s="67"/>
    </row>
    <row r="33" ht="12">
      <c r="Y33" s="67"/>
    </row>
    <row r="34" ht="12">
      <c r="Y34" s="67"/>
    </row>
    <row r="35" ht="12">
      <c r="Y35" s="67"/>
    </row>
    <row r="36" ht="12">
      <c r="Y36" s="67"/>
    </row>
    <row r="37" ht="12">
      <c r="Y37" s="67"/>
    </row>
    <row r="38" ht="12">
      <c r="Y38" s="67"/>
    </row>
    <row r="39" ht="12">
      <c r="Y39" s="67"/>
    </row>
    <row r="40" ht="12">
      <c r="Y40" s="67"/>
    </row>
    <row r="41" ht="12">
      <c r="Y41" s="67"/>
    </row>
    <row r="42" ht="12">
      <c r="Y42" s="67"/>
    </row>
    <row r="43" ht="12">
      <c r="Y43" s="67"/>
    </row>
    <row r="44" ht="12">
      <c r="Y44" s="67"/>
    </row>
    <row r="45" ht="12">
      <c r="Y45" s="67"/>
    </row>
    <row r="46" ht="12">
      <c r="Y46" s="67"/>
    </row>
    <row r="47" ht="12">
      <c r="Y47" s="67"/>
    </row>
    <row r="48" ht="12">
      <c r="Y48" s="67"/>
    </row>
    <row r="49" ht="12">
      <c r="Y49" s="67"/>
    </row>
    <row r="50" ht="12">
      <c r="Y50" s="67"/>
    </row>
    <row r="51" ht="12">
      <c r="Y51" s="67"/>
    </row>
    <row r="52" ht="12">
      <c r="Y52" s="67"/>
    </row>
    <row r="53" ht="12">
      <c r="Y53" s="67"/>
    </row>
    <row r="54" ht="12">
      <c r="Y54" s="67"/>
    </row>
    <row r="55" ht="12">
      <c r="Y55" s="67"/>
    </row>
    <row r="56" ht="12">
      <c r="Y56" s="67"/>
    </row>
    <row r="57" ht="12">
      <c r="Y57" s="67"/>
    </row>
    <row r="58" ht="12">
      <c r="Y58" s="67"/>
    </row>
    <row r="59" ht="12">
      <c r="Y59" s="67"/>
    </row>
    <row r="60" ht="12">
      <c r="Y60" s="67"/>
    </row>
    <row r="61" ht="12">
      <c r="Y61" s="67"/>
    </row>
    <row r="62" ht="12">
      <c r="Y62" s="67"/>
    </row>
    <row r="63" ht="12">
      <c r="Y63" s="67"/>
    </row>
    <row r="64" ht="12">
      <c r="Y64" s="67"/>
    </row>
    <row r="65" ht="12">
      <c r="Y65" s="67"/>
    </row>
    <row r="66" ht="12">
      <c r="Y66" s="67"/>
    </row>
    <row r="67" ht="12">
      <c r="Y67" s="67"/>
    </row>
    <row r="68" ht="12">
      <c r="Y68" s="67"/>
    </row>
    <row r="69" ht="12">
      <c r="Y69" s="67"/>
    </row>
    <row r="70" ht="12">
      <c r="Y70" s="67"/>
    </row>
    <row r="71" ht="12">
      <c r="Y71" s="67"/>
    </row>
    <row r="72" ht="12">
      <c r="Y72" s="67"/>
    </row>
    <row r="73" ht="12">
      <c r="Y73" s="67"/>
    </row>
    <row r="74" ht="12">
      <c r="Y74" s="67"/>
    </row>
    <row r="75" ht="12">
      <c r="Y75" s="67"/>
    </row>
    <row r="76" ht="12">
      <c r="Y76" s="67"/>
    </row>
    <row r="77" ht="12">
      <c r="Y77" s="67"/>
    </row>
    <row r="78" ht="12">
      <c r="Y78" s="67"/>
    </row>
    <row r="79" ht="12">
      <c r="Y79" s="67"/>
    </row>
    <row r="80" ht="12">
      <c r="Y80" s="67"/>
    </row>
    <row r="81" ht="12">
      <c r="Y81" s="67"/>
    </row>
    <row r="82" ht="12">
      <c r="Y82" s="67"/>
    </row>
    <row r="83" ht="12">
      <c r="Y83" s="67"/>
    </row>
    <row r="84" ht="12">
      <c r="Y84" s="67"/>
    </row>
    <row r="85" ht="12">
      <c r="Y85" s="67"/>
    </row>
    <row r="86" ht="12">
      <c r="Y86" s="67"/>
    </row>
    <row r="87" ht="12">
      <c r="Y87" s="67"/>
    </row>
    <row r="88" ht="12">
      <c r="Y88" s="67"/>
    </row>
    <row r="89" ht="12">
      <c r="Y89" s="67"/>
    </row>
    <row r="90" ht="12">
      <c r="Y90" s="67"/>
    </row>
    <row r="91" ht="12">
      <c r="Y91" s="67"/>
    </row>
    <row r="92" ht="12">
      <c r="Y92" s="67"/>
    </row>
    <row r="93" ht="12">
      <c r="Y93" s="67"/>
    </row>
    <row r="94" ht="12">
      <c r="Y94" s="67"/>
    </row>
    <row r="95" ht="12">
      <c r="Y95" s="67"/>
    </row>
    <row r="96" ht="12">
      <c r="Y96" s="67"/>
    </row>
    <row r="97" ht="12">
      <c r="Y97" s="67"/>
    </row>
    <row r="98" ht="12">
      <c r="Y98" s="67"/>
    </row>
    <row r="99" ht="12">
      <c r="Y99" s="67"/>
    </row>
    <row r="100" ht="12">
      <c r="Y100" s="67"/>
    </row>
    <row r="101" ht="12">
      <c r="Y101" s="67"/>
    </row>
    <row r="102" ht="12">
      <c r="Y102" s="67"/>
    </row>
    <row r="103" ht="12">
      <c r="Y103" s="67"/>
    </row>
    <row r="104" ht="12">
      <c r="Y104" s="67"/>
    </row>
    <row r="105" ht="12">
      <c r="Y105" s="67"/>
    </row>
    <row r="106" ht="12">
      <c r="Y106" s="67"/>
    </row>
    <row r="107" ht="12">
      <c r="Y107" s="67"/>
    </row>
    <row r="108" ht="12">
      <c r="Y108" s="67"/>
    </row>
    <row r="109" ht="12">
      <c r="Y109" s="67"/>
    </row>
    <row r="110" ht="12">
      <c r="Y110" s="67"/>
    </row>
    <row r="111" ht="12">
      <c r="Y111" s="67"/>
    </row>
    <row r="112" ht="12">
      <c r="Y112" s="67"/>
    </row>
    <row r="113" ht="12">
      <c r="Y113" s="67"/>
    </row>
    <row r="114" ht="12">
      <c r="Y114" s="67"/>
    </row>
    <row r="115" ht="12">
      <c r="Y115" s="67"/>
    </row>
    <row r="116" ht="12">
      <c r="Y116" s="67"/>
    </row>
    <row r="117" ht="12">
      <c r="Y117" s="67"/>
    </row>
    <row r="118" ht="12">
      <c r="Y118" s="67"/>
    </row>
    <row r="119" ht="12">
      <c r="Y119" s="67"/>
    </row>
    <row r="120" ht="12">
      <c r="Y120" s="67"/>
    </row>
    <row r="121" ht="12">
      <c r="Y121" s="67"/>
    </row>
    <row r="122" ht="12">
      <c r="Y122" s="67"/>
    </row>
    <row r="123" ht="12">
      <c r="Y123" s="67"/>
    </row>
    <row r="124" ht="12">
      <c r="Y124" s="67"/>
    </row>
    <row r="125" ht="12">
      <c r="Y125" s="67"/>
    </row>
    <row r="126" ht="12">
      <c r="Y126" s="67"/>
    </row>
    <row r="127" ht="12">
      <c r="Y127" s="67"/>
    </row>
    <row r="128" ht="12">
      <c r="Y128" s="67"/>
    </row>
    <row r="129" ht="12">
      <c r="Y129" s="67"/>
    </row>
    <row r="130" ht="12">
      <c r="Y130" s="67"/>
    </row>
    <row r="131" ht="12">
      <c r="Y131" s="67"/>
    </row>
    <row r="132" ht="12">
      <c r="Y132" s="67"/>
    </row>
    <row r="133" ht="12">
      <c r="Y133" s="67"/>
    </row>
    <row r="134" ht="12">
      <c r="Y134" s="67"/>
    </row>
    <row r="135" ht="12">
      <c r="Y135" s="67"/>
    </row>
    <row r="136" ht="12">
      <c r="Y136" s="67"/>
    </row>
    <row r="137" ht="12">
      <c r="Y137" s="67"/>
    </row>
    <row r="138" ht="12">
      <c r="Y138" s="67"/>
    </row>
    <row r="139" ht="12">
      <c r="Y139" s="67"/>
    </row>
    <row r="140" ht="12">
      <c r="Y140" s="67"/>
    </row>
    <row r="141" ht="12">
      <c r="Y141" s="67"/>
    </row>
    <row r="142" ht="12">
      <c r="Y142" s="67"/>
    </row>
    <row r="143" ht="12">
      <c r="Y143" s="67"/>
    </row>
    <row r="144" ht="12">
      <c r="Y144" s="67"/>
    </row>
    <row r="145" ht="12">
      <c r="Y145" s="67"/>
    </row>
    <row r="146" ht="12">
      <c r="Y146" s="67"/>
    </row>
    <row r="147" ht="12">
      <c r="Y147" s="67"/>
    </row>
    <row r="148" ht="12">
      <c r="Y148" s="67"/>
    </row>
    <row r="149" ht="12">
      <c r="Y149" s="67"/>
    </row>
    <row r="150" ht="12">
      <c r="Y150" s="67"/>
    </row>
    <row r="151" ht="12">
      <c r="Y151" s="67"/>
    </row>
    <row r="152" ht="12">
      <c r="Y152" s="67"/>
    </row>
    <row r="153" ht="12">
      <c r="Y153" s="67"/>
    </row>
    <row r="154" ht="12">
      <c r="Y154" s="67"/>
    </row>
    <row r="155" ht="12">
      <c r="Y155" s="67"/>
    </row>
    <row r="156" ht="12">
      <c r="Y156" s="67"/>
    </row>
    <row r="157" ht="12">
      <c r="Y157" s="67"/>
    </row>
    <row r="158" ht="12">
      <c r="Y158" s="67"/>
    </row>
    <row r="159" ht="12">
      <c r="Y159" s="67"/>
    </row>
    <row r="160" ht="12">
      <c r="Y160" s="67"/>
    </row>
    <row r="161" ht="12">
      <c r="Y161" s="67"/>
    </row>
    <row r="162" ht="12">
      <c r="Y162" s="67"/>
    </row>
    <row r="163" ht="12">
      <c r="Y163" s="67"/>
    </row>
  </sheetData>
  <sheetProtection/>
  <autoFilter ref="A8:AA8"/>
  <mergeCells count="2">
    <mergeCell ref="H3:K3"/>
    <mergeCell ref="M3:P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1"/>
  <sheetViews>
    <sheetView tabSelected="1" zoomScalePageLayoutView="0" workbookViewId="0" topLeftCell="A1">
      <pane xSplit="7" ySplit="6" topLeftCell="H7" activePane="bottomRight" state="frozen"/>
      <selection pane="topLeft" activeCell="A1" sqref="A1"/>
      <selection pane="topRight" activeCell="I1" sqref="I1"/>
      <selection pane="bottomLeft" activeCell="A7" sqref="A7"/>
      <selection pane="bottomRight" activeCell="T29" sqref="T29"/>
    </sheetView>
  </sheetViews>
  <sheetFormatPr defaultColWidth="9.140625" defaultRowHeight="12.75"/>
  <cols>
    <col min="1" max="1" width="4.8515625" style="12" customWidth="1"/>
    <col min="2" max="2" width="38.7109375" style="2" customWidth="1"/>
    <col min="3" max="3" width="20.00390625" style="2" hidden="1" customWidth="1"/>
    <col min="4" max="4" width="23.8515625" style="2" hidden="1" customWidth="1"/>
    <col min="5" max="5" width="7.421875" style="2" hidden="1" customWidth="1"/>
    <col min="6" max="6" width="6.421875" style="2" customWidth="1"/>
    <col min="7" max="7" width="0.5625" style="14" customWidth="1"/>
    <col min="8" max="8" width="0.42578125" style="59" customWidth="1"/>
    <col min="9" max="10" width="8.57421875" style="5" customWidth="1"/>
    <col min="11" max="11" width="5.57421875" style="5" customWidth="1"/>
    <col min="12" max="12" width="5.57421875" style="8" customWidth="1"/>
    <col min="13" max="13" width="5.00390625" style="63" customWidth="1"/>
    <col min="14" max="14" width="0.42578125" style="51" customWidth="1"/>
    <col min="15" max="15" width="6.57421875" style="10" bestFit="1" customWidth="1"/>
    <col min="16" max="16" width="1.8515625" style="10" customWidth="1"/>
    <col min="17" max="17" width="5.57421875" style="11" customWidth="1"/>
    <col min="18" max="18" width="0.42578125" style="51" customWidth="1"/>
    <col min="19" max="19" width="5.57421875" style="11" customWidth="1"/>
    <col min="20" max="16384" width="9.140625" style="2" customWidth="1"/>
  </cols>
  <sheetData>
    <row r="1" spans="1:18" ht="12">
      <c r="A1" s="1"/>
      <c r="G1" s="4"/>
      <c r="H1" s="7"/>
      <c r="N1" s="9"/>
      <c r="R1" s="9"/>
    </row>
    <row r="2" spans="7:19" ht="12.75" thickBot="1">
      <c r="G2" s="4"/>
      <c r="H2" s="7"/>
      <c r="N2" s="9"/>
      <c r="O2" s="66"/>
      <c r="P2" s="66"/>
      <c r="Q2" s="70"/>
      <c r="R2" s="9"/>
      <c r="S2" s="13"/>
    </row>
    <row r="3" spans="1:19" ht="12">
      <c r="A3" s="73" t="s">
        <v>33</v>
      </c>
      <c r="B3" s="74"/>
      <c r="C3" s="74"/>
      <c r="D3" s="74"/>
      <c r="E3" s="74"/>
      <c r="F3" s="91"/>
      <c r="G3" s="76"/>
      <c r="H3" s="77"/>
      <c r="I3" s="78"/>
      <c r="J3" s="79" t="s">
        <v>1</v>
      </c>
      <c r="K3" s="80"/>
      <c r="L3" s="75"/>
      <c r="M3" s="81"/>
      <c r="N3" s="76"/>
      <c r="O3" s="82" t="s">
        <v>2</v>
      </c>
      <c r="P3" s="83"/>
      <c r="Q3" s="84" t="s">
        <v>3</v>
      </c>
      <c r="R3" s="15"/>
      <c r="S3" s="61"/>
    </row>
    <row r="4" spans="1:19" ht="12">
      <c r="A4" s="86" t="s">
        <v>54</v>
      </c>
      <c r="B4" s="45"/>
      <c r="C4" s="45"/>
      <c r="D4" s="45"/>
      <c r="E4" s="45"/>
      <c r="F4" s="92" t="s">
        <v>16</v>
      </c>
      <c r="G4" s="18"/>
      <c r="H4" s="21"/>
      <c r="I4" s="22" t="s">
        <v>4</v>
      </c>
      <c r="J4" s="23" t="s">
        <v>5</v>
      </c>
      <c r="K4" s="22" t="s">
        <v>6</v>
      </c>
      <c r="L4" s="24" t="s">
        <v>7</v>
      </c>
      <c r="M4" s="25" t="s">
        <v>8</v>
      </c>
      <c r="N4" s="26"/>
      <c r="O4" s="27" t="s">
        <v>9</v>
      </c>
      <c r="P4" s="67"/>
      <c r="Q4" s="85" t="s">
        <v>10</v>
      </c>
      <c r="R4" s="72"/>
      <c r="S4" s="16"/>
    </row>
    <row r="5" spans="1:19" ht="17.25" customHeight="1">
      <c r="A5" s="86" t="s">
        <v>11</v>
      </c>
      <c r="B5" s="46" t="s">
        <v>12</v>
      </c>
      <c r="C5" s="46" t="s">
        <v>13</v>
      </c>
      <c r="D5" s="46" t="s">
        <v>14</v>
      </c>
      <c r="E5" s="46" t="s">
        <v>15</v>
      </c>
      <c r="F5" s="93"/>
      <c r="G5" s="28"/>
      <c r="H5" s="21"/>
      <c r="I5" s="31" t="s">
        <v>22</v>
      </c>
      <c r="J5" s="23" t="s">
        <v>17</v>
      </c>
      <c r="K5" s="31" t="s">
        <v>23</v>
      </c>
      <c r="L5" s="32" t="s">
        <v>8</v>
      </c>
      <c r="M5" s="33" t="s">
        <v>24</v>
      </c>
      <c r="N5" s="34"/>
      <c r="O5" s="27" t="s">
        <v>18</v>
      </c>
      <c r="P5" s="67"/>
      <c r="Q5" s="87"/>
      <c r="R5" s="68"/>
      <c r="S5" s="35"/>
    </row>
    <row r="6" spans="1:19" ht="17.25" customHeight="1" thickBot="1">
      <c r="A6" s="88" t="s">
        <v>25</v>
      </c>
      <c r="B6" s="17"/>
      <c r="C6" s="17"/>
      <c r="D6" s="17"/>
      <c r="E6" s="36"/>
      <c r="F6" s="94"/>
      <c r="G6" s="37"/>
      <c r="H6" s="40"/>
      <c r="I6" s="41" t="s">
        <v>17</v>
      </c>
      <c r="J6" s="42"/>
      <c r="K6" s="41"/>
      <c r="L6" s="43" t="s">
        <v>18</v>
      </c>
      <c r="M6" s="44" t="s">
        <v>27</v>
      </c>
      <c r="N6" s="89"/>
      <c r="O6" s="60"/>
      <c r="P6" s="95"/>
      <c r="Q6" s="90"/>
      <c r="R6" s="68"/>
      <c r="S6" s="16"/>
    </row>
    <row r="7" spans="1:19" s="45" customFormat="1" ht="12">
      <c r="A7" s="65"/>
      <c r="B7" s="101"/>
      <c r="E7" s="46"/>
      <c r="F7" s="102"/>
      <c r="G7" s="28"/>
      <c r="H7" s="50"/>
      <c r="I7" s="96"/>
      <c r="J7" s="99"/>
      <c r="K7" s="19"/>
      <c r="L7" s="69"/>
      <c r="M7" s="64"/>
      <c r="N7" s="56"/>
      <c r="O7" s="52"/>
      <c r="P7" s="67"/>
      <c r="Q7" s="71"/>
      <c r="R7" s="56"/>
      <c r="S7" s="71"/>
    </row>
    <row r="8" spans="1:19" s="45" customFormat="1" ht="25.5" customHeight="1">
      <c r="A8" s="65">
        <v>21</v>
      </c>
      <c r="B8" s="101" t="s">
        <v>37</v>
      </c>
      <c r="F8" s="103" t="s">
        <v>31</v>
      </c>
      <c r="G8" s="53"/>
      <c r="H8" s="21"/>
      <c r="I8" s="97">
        <v>168</v>
      </c>
      <c r="J8" s="100">
        <v>166</v>
      </c>
      <c r="K8" s="19">
        <f>I8-J8</f>
        <v>2</v>
      </c>
      <c r="L8" s="58">
        <f>IF(K8&lt;0,0*I8,0*J8+0.5*K8)</f>
        <v>1</v>
      </c>
      <c r="M8" s="64">
        <v>6</v>
      </c>
      <c r="N8" s="56"/>
      <c r="O8" s="62">
        <f>L8+M8</f>
        <v>7</v>
      </c>
      <c r="P8" s="67"/>
      <c r="Q8" s="64">
        <v>1</v>
      </c>
      <c r="R8" s="56"/>
      <c r="S8" s="64"/>
    </row>
    <row r="9" spans="1:19" s="45" customFormat="1" ht="25.5" customHeight="1">
      <c r="A9" s="64">
        <v>19</v>
      </c>
      <c r="B9" s="101" t="s">
        <v>36</v>
      </c>
      <c r="F9" s="103" t="s">
        <v>31</v>
      </c>
      <c r="G9" s="18"/>
      <c r="H9" s="21"/>
      <c r="I9" s="97">
        <v>177</v>
      </c>
      <c r="J9" s="100">
        <v>166</v>
      </c>
      <c r="K9" s="19">
        <f>I9-J9</f>
        <v>11</v>
      </c>
      <c r="L9" s="58">
        <f>IF(K9&lt;0,0*I9,0*J9+0.5*K9)</f>
        <v>5.5</v>
      </c>
      <c r="M9" s="64">
        <v>3</v>
      </c>
      <c r="N9" s="56"/>
      <c r="O9" s="62">
        <f>L9+M9</f>
        <v>8.5</v>
      </c>
      <c r="P9" s="67"/>
      <c r="Q9" s="64">
        <v>2</v>
      </c>
      <c r="R9" s="56"/>
      <c r="S9" s="64"/>
    </row>
    <row r="10" spans="1:19" s="45" customFormat="1" ht="25.5" customHeight="1">
      <c r="A10" s="65">
        <v>33</v>
      </c>
      <c r="B10" s="101" t="s">
        <v>57</v>
      </c>
      <c r="F10" s="103" t="s">
        <v>31</v>
      </c>
      <c r="G10" s="18"/>
      <c r="H10" s="21"/>
      <c r="I10" s="97">
        <v>200</v>
      </c>
      <c r="J10" s="100">
        <v>166</v>
      </c>
      <c r="K10" s="19">
        <f>I10-J10</f>
        <v>34</v>
      </c>
      <c r="L10" s="58">
        <f>IF(K10&lt;0,0*I10,0*J10+0.5*K10)</f>
        <v>17</v>
      </c>
      <c r="M10" s="64">
        <v>3</v>
      </c>
      <c r="N10" s="56"/>
      <c r="O10" s="62">
        <f>L10+M10</f>
        <v>20</v>
      </c>
      <c r="P10" s="67"/>
      <c r="Q10" s="70">
        <v>3</v>
      </c>
      <c r="R10" s="56"/>
      <c r="S10" s="64"/>
    </row>
    <row r="11" spans="1:19" s="45" customFormat="1" ht="25.5" customHeight="1" thickBot="1">
      <c r="A11" s="65">
        <v>33</v>
      </c>
      <c r="B11" s="101" t="s">
        <v>57</v>
      </c>
      <c r="F11" s="103" t="s">
        <v>31</v>
      </c>
      <c r="G11" s="18"/>
      <c r="H11" s="21"/>
      <c r="I11" s="97">
        <v>211</v>
      </c>
      <c r="J11" s="100">
        <v>166</v>
      </c>
      <c r="K11" s="19">
        <f>I11-J11</f>
        <v>45</v>
      </c>
      <c r="L11" s="58">
        <f>IF(K11&lt;0,0*I11,0*J11+0.5*K11)</f>
        <v>22.5</v>
      </c>
      <c r="M11" s="64">
        <v>0</v>
      </c>
      <c r="N11" s="56"/>
      <c r="O11" s="62">
        <f>L11+M11</f>
        <v>22.5</v>
      </c>
      <c r="P11" s="67"/>
      <c r="Q11" s="70">
        <v>4</v>
      </c>
      <c r="R11" s="56"/>
      <c r="S11" s="64"/>
    </row>
    <row r="12" spans="1:19" s="45" customFormat="1" ht="25.5" customHeight="1">
      <c r="A12" s="65">
        <v>1</v>
      </c>
      <c r="B12" s="101" t="s">
        <v>28</v>
      </c>
      <c r="E12" s="46"/>
      <c r="F12" s="102" t="s">
        <v>31</v>
      </c>
      <c r="G12" s="53"/>
      <c r="H12" s="21"/>
      <c r="I12" s="97">
        <v>207</v>
      </c>
      <c r="J12" s="100">
        <v>166</v>
      </c>
      <c r="K12" s="19">
        <f>I12-J12</f>
        <v>41</v>
      </c>
      <c r="L12" s="58">
        <f>IF(K12&lt;0,0*I12,0*J12+0.5*K12)</f>
        <v>20.5</v>
      </c>
      <c r="M12" s="64">
        <v>3</v>
      </c>
      <c r="N12" s="56"/>
      <c r="O12" s="62">
        <f>L12+M12</f>
        <v>23.5</v>
      </c>
      <c r="P12" s="67"/>
      <c r="Q12" s="70">
        <v>5</v>
      </c>
      <c r="R12" s="56"/>
      <c r="S12" s="64"/>
    </row>
    <row r="13" spans="1:19" s="45" customFormat="1" ht="25.5" customHeight="1">
      <c r="A13" s="64">
        <v>3</v>
      </c>
      <c r="B13" s="101" t="s">
        <v>29</v>
      </c>
      <c r="F13" s="103" t="s">
        <v>31</v>
      </c>
      <c r="G13" s="53"/>
      <c r="H13" s="21"/>
      <c r="I13" s="97">
        <v>306</v>
      </c>
      <c r="J13" s="100">
        <v>166</v>
      </c>
      <c r="K13" s="19">
        <f>I13-J13</f>
        <v>140</v>
      </c>
      <c r="L13" s="58">
        <f>IF(K13&lt;0,0*I13,0*J13+0.5*K13)</f>
        <v>70</v>
      </c>
      <c r="M13" s="64">
        <v>19</v>
      </c>
      <c r="N13" s="56"/>
      <c r="O13" s="62">
        <f>L13+M13</f>
        <v>89</v>
      </c>
      <c r="P13" s="67"/>
      <c r="Q13" s="64">
        <v>6</v>
      </c>
      <c r="R13" s="56"/>
      <c r="S13" s="64"/>
    </row>
    <row r="14" spans="1:19" s="45" customFormat="1" ht="25.5" customHeight="1">
      <c r="A14" s="64">
        <v>3</v>
      </c>
      <c r="B14" s="101" t="s">
        <v>29</v>
      </c>
      <c r="F14" s="103" t="s">
        <v>31</v>
      </c>
      <c r="G14" s="53"/>
      <c r="H14" s="21"/>
      <c r="I14" s="97" t="s">
        <v>55</v>
      </c>
      <c r="J14" s="100"/>
      <c r="K14" s="19"/>
      <c r="L14" s="58"/>
      <c r="M14" s="64"/>
      <c r="N14" s="56"/>
      <c r="O14" s="62" t="s">
        <v>55</v>
      </c>
      <c r="P14" s="67"/>
      <c r="Q14" s="64"/>
      <c r="R14" s="56"/>
      <c r="S14" s="64"/>
    </row>
    <row r="15" spans="1:19" s="45" customFormat="1" ht="25.5" customHeight="1">
      <c r="A15" s="64"/>
      <c r="B15" s="101"/>
      <c r="F15" s="103"/>
      <c r="G15" s="53"/>
      <c r="H15" s="21"/>
      <c r="I15" s="97"/>
      <c r="J15" s="100"/>
      <c r="K15" s="19"/>
      <c r="L15" s="58"/>
      <c r="M15" s="64"/>
      <c r="N15" s="56"/>
      <c r="O15" s="62"/>
      <c r="P15" s="67"/>
      <c r="Q15" s="64"/>
      <c r="R15" s="56"/>
      <c r="S15" s="64"/>
    </row>
    <row r="16" spans="1:19" s="45" customFormat="1" ht="25.5" customHeight="1">
      <c r="A16" s="64">
        <v>8</v>
      </c>
      <c r="B16" s="101" t="s">
        <v>30</v>
      </c>
      <c r="F16" s="103" t="s">
        <v>32</v>
      </c>
      <c r="G16" s="53"/>
      <c r="H16" s="21"/>
      <c r="I16" s="97">
        <v>169</v>
      </c>
      <c r="J16" s="100">
        <v>166</v>
      </c>
      <c r="K16" s="19">
        <f aca="true" t="shared" si="0" ref="K16:K22">I16-J16</f>
        <v>3</v>
      </c>
      <c r="L16" s="58">
        <f aca="true" t="shared" si="1" ref="L16:L22">IF(K16&lt;0,0*I16,0*J16+0.5*K16)</f>
        <v>1.5</v>
      </c>
      <c r="M16" s="64">
        <v>0</v>
      </c>
      <c r="N16" s="56"/>
      <c r="O16" s="62">
        <f aca="true" t="shared" si="2" ref="O16:O25">L16+M16</f>
        <v>1.5</v>
      </c>
      <c r="P16" s="67"/>
      <c r="Q16" s="64">
        <v>1</v>
      </c>
      <c r="R16" s="56"/>
      <c r="S16" s="64"/>
    </row>
    <row r="17" spans="1:19" s="45" customFormat="1" ht="25.5" customHeight="1">
      <c r="A17" s="64">
        <v>8</v>
      </c>
      <c r="B17" s="101" t="s">
        <v>30</v>
      </c>
      <c r="F17" s="103" t="s">
        <v>32</v>
      </c>
      <c r="G17" s="53"/>
      <c r="H17" s="21"/>
      <c r="I17" s="97">
        <v>177</v>
      </c>
      <c r="J17" s="100">
        <v>166</v>
      </c>
      <c r="K17" s="19">
        <f t="shared" si="0"/>
        <v>11</v>
      </c>
      <c r="L17" s="58">
        <f t="shared" si="1"/>
        <v>5.5</v>
      </c>
      <c r="M17" s="64">
        <v>6</v>
      </c>
      <c r="N17" s="56"/>
      <c r="O17" s="62">
        <f t="shared" si="2"/>
        <v>11.5</v>
      </c>
      <c r="P17" s="67"/>
      <c r="Q17" s="64">
        <v>2</v>
      </c>
      <c r="R17" s="56"/>
      <c r="S17" s="64"/>
    </row>
    <row r="18" spans="1:19" s="45" customFormat="1" ht="25.5" customHeight="1">
      <c r="A18" s="64"/>
      <c r="B18" s="101"/>
      <c r="F18" s="103"/>
      <c r="G18" s="53"/>
      <c r="H18" s="21"/>
      <c r="I18" s="97"/>
      <c r="J18" s="100"/>
      <c r="K18" s="19"/>
      <c r="L18" s="58"/>
      <c r="M18" s="64"/>
      <c r="N18" s="56"/>
      <c r="O18" s="62"/>
      <c r="P18" s="67"/>
      <c r="Q18" s="64"/>
      <c r="R18" s="56"/>
      <c r="S18" s="64"/>
    </row>
    <row r="19" spans="1:19" s="45" customFormat="1" ht="25.5" customHeight="1">
      <c r="A19" s="65">
        <v>22</v>
      </c>
      <c r="B19" s="101" t="s">
        <v>38</v>
      </c>
      <c r="F19" s="103" t="s">
        <v>39</v>
      </c>
      <c r="G19" s="53"/>
      <c r="H19" s="21"/>
      <c r="I19" s="97">
        <v>216</v>
      </c>
      <c r="J19" s="100">
        <v>186</v>
      </c>
      <c r="K19" s="19">
        <f>I19-J19</f>
        <v>30</v>
      </c>
      <c r="L19" s="58">
        <f>IF(K19&lt;0,0*I19,0*J19+0.5*K19)</f>
        <v>15</v>
      </c>
      <c r="M19" s="64">
        <v>0</v>
      </c>
      <c r="N19" s="56"/>
      <c r="O19" s="62">
        <f>L19+M19</f>
        <v>15</v>
      </c>
      <c r="P19" s="67"/>
      <c r="Q19" s="70">
        <v>1</v>
      </c>
      <c r="R19" s="56"/>
      <c r="S19" s="64"/>
    </row>
    <row r="20" spans="1:19" s="45" customFormat="1" ht="25.5" customHeight="1">
      <c r="A20" s="64"/>
      <c r="B20" s="101"/>
      <c r="F20" s="103"/>
      <c r="G20" s="53"/>
      <c r="H20" s="21"/>
      <c r="I20" s="97"/>
      <c r="J20" s="100"/>
      <c r="K20" s="19"/>
      <c r="L20" s="58"/>
      <c r="M20" s="64"/>
      <c r="N20" s="56"/>
      <c r="O20" s="62"/>
      <c r="P20" s="67"/>
      <c r="Q20" s="64"/>
      <c r="R20" s="56"/>
      <c r="S20" s="64"/>
    </row>
    <row r="21" spans="1:19" s="45" customFormat="1" ht="25.5" customHeight="1">
      <c r="A21" s="65">
        <v>31</v>
      </c>
      <c r="B21" s="101" t="s">
        <v>45</v>
      </c>
      <c r="F21" s="103" t="s">
        <v>35</v>
      </c>
      <c r="G21" s="18"/>
      <c r="H21" s="21"/>
      <c r="I21" s="97">
        <v>157</v>
      </c>
      <c r="J21" s="100">
        <v>166</v>
      </c>
      <c r="K21" s="19">
        <f>I21-J21</f>
        <v>-9</v>
      </c>
      <c r="L21" s="58">
        <f>IF(K21&lt;0,0*I21,0*J21+0.5*K21)</f>
        <v>0</v>
      </c>
      <c r="M21" s="64">
        <v>0</v>
      </c>
      <c r="N21" s="56"/>
      <c r="O21" s="62">
        <f>L21+M21</f>
        <v>0</v>
      </c>
      <c r="P21" s="67"/>
      <c r="Q21" s="70">
        <v>1</v>
      </c>
      <c r="R21" s="56"/>
      <c r="S21" s="64"/>
    </row>
    <row r="22" spans="1:19" s="45" customFormat="1" ht="25.5" customHeight="1">
      <c r="A22" s="64">
        <v>13</v>
      </c>
      <c r="B22" s="101" t="s">
        <v>34</v>
      </c>
      <c r="F22" s="103" t="s">
        <v>35</v>
      </c>
      <c r="G22" s="53"/>
      <c r="H22" s="21"/>
      <c r="I22" s="97">
        <v>175</v>
      </c>
      <c r="J22" s="100">
        <v>166</v>
      </c>
      <c r="K22" s="19">
        <f t="shared" si="0"/>
        <v>9</v>
      </c>
      <c r="L22" s="58">
        <f t="shared" si="1"/>
        <v>4.5</v>
      </c>
      <c r="M22" s="64">
        <v>3</v>
      </c>
      <c r="N22" s="56"/>
      <c r="O22" s="62">
        <f t="shared" si="2"/>
        <v>7.5</v>
      </c>
      <c r="P22" s="67"/>
      <c r="Q22" s="64">
        <v>2</v>
      </c>
      <c r="R22" s="56"/>
      <c r="S22" s="64"/>
    </row>
    <row r="23" spans="1:19" s="45" customFormat="1" ht="25.5" customHeight="1">
      <c r="A23" s="65">
        <v>24</v>
      </c>
      <c r="B23" s="101" t="s">
        <v>40</v>
      </c>
      <c r="F23" s="103" t="s">
        <v>35</v>
      </c>
      <c r="G23" s="53"/>
      <c r="H23" s="21"/>
      <c r="I23" s="97">
        <v>225</v>
      </c>
      <c r="J23" s="100">
        <v>166</v>
      </c>
      <c r="K23" s="19">
        <f>I23-J23</f>
        <v>59</v>
      </c>
      <c r="L23" s="58">
        <f>IF(K23&lt;0,0*I23,0*J23+0.5*K23)</f>
        <v>29.5</v>
      </c>
      <c r="M23" s="64">
        <v>12</v>
      </c>
      <c r="N23" s="56"/>
      <c r="O23" s="62">
        <f t="shared" si="2"/>
        <v>41.5</v>
      </c>
      <c r="P23" s="67"/>
      <c r="Q23" s="64">
        <v>3</v>
      </c>
      <c r="R23" s="56"/>
      <c r="S23" s="64"/>
    </row>
    <row r="24" spans="1:19" s="45" customFormat="1" ht="25.5" customHeight="1">
      <c r="A24" s="64">
        <v>29</v>
      </c>
      <c r="B24" s="101" t="s">
        <v>43</v>
      </c>
      <c r="F24" s="103" t="s">
        <v>35</v>
      </c>
      <c r="G24" s="53"/>
      <c r="H24" s="21"/>
      <c r="I24" s="97"/>
      <c r="J24" s="100">
        <v>166</v>
      </c>
      <c r="K24" s="19">
        <f>I24-J24</f>
        <v>-166</v>
      </c>
      <c r="L24" s="58">
        <f>IF(K24&lt;0,0*I24,0*J24+0.5*K24)</f>
        <v>0</v>
      </c>
      <c r="M24" s="64"/>
      <c r="N24" s="56"/>
      <c r="O24" s="62" t="s">
        <v>56</v>
      </c>
      <c r="P24" s="67"/>
      <c r="Q24" s="70"/>
      <c r="R24" s="56"/>
      <c r="S24" s="64"/>
    </row>
    <row r="28" spans="1:19" s="45" customFormat="1" ht="25.5" customHeight="1">
      <c r="A28" s="64">
        <v>28</v>
      </c>
      <c r="B28" s="101" t="s">
        <v>41</v>
      </c>
      <c r="F28" s="103" t="s">
        <v>42</v>
      </c>
      <c r="G28" s="53"/>
      <c r="H28" s="21"/>
      <c r="I28" s="97">
        <v>198</v>
      </c>
      <c r="J28" s="100">
        <v>198</v>
      </c>
      <c r="K28" s="19">
        <f>I28-J28</f>
        <v>0</v>
      </c>
      <c r="L28" s="58">
        <f>IF(K28&lt;0,0*I28,0*J28+0.5*K28)</f>
        <v>0</v>
      </c>
      <c r="M28" s="64">
        <v>6</v>
      </c>
      <c r="N28" s="56"/>
      <c r="O28" s="62">
        <f>L28+M28</f>
        <v>6</v>
      </c>
      <c r="P28" s="67"/>
      <c r="Q28" s="64">
        <v>1</v>
      </c>
      <c r="R28" s="56"/>
      <c r="S28" s="64"/>
    </row>
    <row r="29" spans="1:19" s="45" customFormat="1" ht="25.5" customHeight="1">
      <c r="A29" s="65"/>
      <c r="B29" s="101"/>
      <c r="F29" s="103"/>
      <c r="G29" s="18"/>
      <c r="H29" s="21"/>
      <c r="I29" s="97"/>
      <c r="J29" s="100"/>
      <c r="K29" s="19"/>
      <c r="L29" s="58"/>
      <c r="M29" s="64"/>
      <c r="N29" s="56"/>
      <c r="O29" s="62"/>
      <c r="P29" s="67"/>
      <c r="Q29" s="70"/>
      <c r="R29" s="56"/>
      <c r="S29" s="64"/>
    </row>
    <row r="30" spans="1:19" s="45" customFormat="1" ht="25.5" customHeight="1">
      <c r="A30" s="65"/>
      <c r="B30" s="101" t="s">
        <v>46</v>
      </c>
      <c r="F30" s="103" t="s">
        <v>31</v>
      </c>
      <c r="G30" s="18"/>
      <c r="H30" s="21"/>
      <c r="I30" s="97">
        <v>197</v>
      </c>
      <c r="J30" s="100">
        <v>600</v>
      </c>
      <c r="K30" s="19">
        <f>I30-J30</f>
        <v>-403</v>
      </c>
      <c r="L30" s="58">
        <f>IF(K30&lt;0,0*I30,0*J30+0.5*K30)</f>
        <v>0</v>
      </c>
      <c r="M30" s="64">
        <v>0</v>
      </c>
      <c r="N30" s="56"/>
      <c r="O30" s="62">
        <f>L30+M30</f>
        <v>0</v>
      </c>
      <c r="P30" s="67"/>
      <c r="Q30" s="70">
        <v>1</v>
      </c>
      <c r="R30" s="56"/>
      <c r="S30" s="64"/>
    </row>
    <row r="31" spans="1:19" s="45" customFormat="1" ht="25.5" customHeight="1">
      <c r="A31" s="65">
        <v>30</v>
      </c>
      <c r="B31" s="101" t="s">
        <v>44</v>
      </c>
      <c r="F31" s="103" t="s">
        <v>31</v>
      </c>
      <c r="G31" s="53"/>
      <c r="H31" s="21"/>
      <c r="I31" s="97">
        <v>438</v>
      </c>
      <c r="J31" s="100">
        <v>600</v>
      </c>
      <c r="K31" s="19">
        <f>I31-J31</f>
        <v>-162</v>
      </c>
      <c r="L31" s="58">
        <f>IF(K31&lt;0,0*I31,0*J31+0.5*K31)</f>
        <v>0</v>
      </c>
      <c r="M31" s="64">
        <v>0</v>
      </c>
      <c r="N31" s="56"/>
      <c r="O31" s="62">
        <f>L31+M31</f>
        <v>0</v>
      </c>
      <c r="P31" s="67"/>
      <c r="Q31" s="70">
        <v>2</v>
      </c>
      <c r="R31" s="56"/>
      <c r="S31" s="64"/>
    </row>
    <row r="32" spans="1:19" s="45" customFormat="1" ht="25.5" customHeight="1">
      <c r="A32" s="65"/>
      <c r="B32" s="101" t="s">
        <v>46</v>
      </c>
      <c r="F32" s="103" t="s">
        <v>31</v>
      </c>
      <c r="G32" s="18"/>
      <c r="H32" s="21"/>
      <c r="I32" s="97"/>
      <c r="J32" s="100">
        <v>600</v>
      </c>
      <c r="K32" s="19">
        <f>I32-J32</f>
        <v>-600</v>
      </c>
      <c r="L32" s="58">
        <f>IF(K32&lt;0,0*I32,0*J32+0.5*K32)</f>
        <v>0</v>
      </c>
      <c r="M32" s="64">
        <v>0</v>
      </c>
      <c r="N32" s="56"/>
      <c r="O32" s="62">
        <f>L32+M32</f>
        <v>0</v>
      </c>
      <c r="P32" s="67"/>
      <c r="Q32" s="70">
        <v>3</v>
      </c>
      <c r="R32" s="56"/>
      <c r="S32" s="64"/>
    </row>
    <row r="33" ht="12">
      <c r="P33" s="67"/>
    </row>
    <row r="34" ht="12">
      <c r="P34" s="67"/>
    </row>
    <row r="35" ht="12">
      <c r="P35" s="67"/>
    </row>
    <row r="36" ht="12">
      <c r="P36" s="67"/>
    </row>
    <row r="37" ht="12">
      <c r="P37" s="67"/>
    </row>
    <row r="38" ht="12">
      <c r="P38" s="67"/>
    </row>
    <row r="39" ht="12">
      <c r="P39" s="67"/>
    </row>
    <row r="40" ht="12">
      <c r="P40" s="67"/>
    </row>
    <row r="41" ht="12">
      <c r="P41" s="67"/>
    </row>
    <row r="42" ht="12">
      <c r="P42" s="67"/>
    </row>
    <row r="43" ht="12">
      <c r="P43" s="67"/>
    </row>
    <row r="44" ht="12">
      <c r="P44" s="67"/>
    </row>
    <row r="45" ht="12">
      <c r="P45" s="67"/>
    </row>
    <row r="46" ht="12">
      <c r="P46" s="67"/>
    </row>
    <row r="47" ht="12">
      <c r="P47" s="67"/>
    </row>
    <row r="48" ht="12">
      <c r="P48" s="67"/>
    </row>
    <row r="49" ht="12">
      <c r="P49" s="67"/>
    </row>
    <row r="50" ht="12">
      <c r="P50" s="67"/>
    </row>
    <row r="51" ht="12">
      <c r="P51" s="67"/>
    </row>
    <row r="52" ht="12">
      <c r="P52" s="67"/>
    </row>
    <row r="53" ht="12">
      <c r="P53" s="67"/>
    </row>
    <row r="54" ht="12">
      <c r="P54" s="67"/>
    </row>
    <row r="55" ht="12">
      <c r="P55" s="67"/>
    </row>
    <row r="56" ht="12">
      <c r="P56" s="67"/>
    </row>
    <row r="57" ht="12">
      <c r="P57" s="67"/>
    </row>
    <row r="58" ht="12">
      <c r="P58" s="67"/>
    </row>
    <row r="59" ht="12">
      <c r="P59" s="67"/>
    </row>
    <row r="60" ht="12">
      <c r="P60" s="67"/>
    </row>
    <row r="61" ht="12">
      <c r="P61" s="67"/>
    </row>
    <row r="62" ht="12">
      <c r="P62" s="67"/>
    </row>
    <row r="63" ht="12">
      <c r="P63" s="67"/>
    </row>
    <row r="64" ht="12">
      <c r="P64" s="67"/>
    </row>
    <row r="65" ht="12">
      <c r="P65" s="67"/>
    </row>
    <row r="66" ht="12">
      <c r="P66" s="67"/>
    </row>
    <row r="67" ht="12">
      <c r="P67" s="67"/>
    </row>
    <row r="68" ht="12">
      <c r="P68" s="67"/>
    </row>
    <row r="69" ht="12">
      <c r="P69" s="67"/>
    </row>
    <row r="70" ht="12">
      <c r="P70" s="67"/>
    </row>
    <row r="71" ht="12">
      <c r="P71" s="67"/>
    </row>
    <row r="72" ht="12">
      <c r="P72" s="67"/>
    </row>
    <row r="73" ht="12">
      <c r="P73" s="67"/>
    </row>
    <row r="74" ht="12">
      <c r="P74" s="67"/>
    </row>
    <row r="75" ht="12">
      <c r="P75" s="67"/>
    </row>
    <row r="76" ht="12">
      <c r="P76" s="67"/>
    </row>
    <row r="77" ht="12">
      <c r="P77" s="67"/>
    </row>
    <row r="78" ht="12">
      <c r="P78" s="67"/>
    </row>
    <row r="79" ht="12">
      <c r="P79" s="67"/>
    </row>
    <row r="80" ht="12">
      <c r="P80" s="67"/>
    </row>
    <row r="81" ht="12">
      <c r="P81" s="67"/>
    </row>
    <row r="82" ht="12">
      <c r="P82" s="67"/>
    </row>
    <row r="83" ht="12">
      <c r="P83" s="67"/>
    </row>
    <row r="84" ht="12">
      <c r="P84" s="67"/>
    </row>
    <row r="85" ht="12">
      <c r="P85" s="67"/>
    </row>
    <row r="86" ht="12">
      <c r="P86" s="67"/>
    </row>
    <row r="87" ht="12">
      <c r="P87" s="67"/>
    </row>
    <row r="88" ht="12">
      <c r="P88" s="67"/>
    </row>
    <row r="89" ht="12">
      <c r="P89" s="67"/>
    </row>
    <row r="90" ht="12">
      <c r="P90" s="67"/>
    </row>
    <row r="91" ht="12">
      <c r="P91" s="67"/>
    </row>
    <row r="92" ht="12">
      <c r="P92" s="67"/>
    </row>
    <row r="93" ht="12">
      <c r="P93" s="67"/>
    </row>
    <row r="94" ht="12">
      <c r="P94" s="67"/>
    </row>
    <row r="95" ht="12">
      <c r="P95" s="67"/>
    </row>
    <row r="96" ht="12">
      <c r="P96" s="67"/>
    </row>
    <row r="97" ht="12">
      <c r="P97" s="67"/>
    </row>
    <row r="98" ht="12">
      <c r="P98" s="67"/>
    </row>
    <row r="99" ht="12">
      <c r="P99" s="67"/>
    </row>
    <row r="100" ht="12">
      <c r="P100" s="67"/>
    </row>
    <row r="101" ht="12">
      <c r="P101" s="67"/>
    </row>
    <row r="102" ht="12">
      <c r="P102" s="67"/>
    </row>
    <row r="103" ht="12">
      <c r="P103" s="67"/>
    </row>
    <row r="104" ht="12">
      <c r="P104" s="67"/>
    </row>
    <row r="105" ht="12">
      <c r="P105" s="67"/>
    </row>
    <row r="106" ht="12">
      <c r="P106" s="67"/>
    </row>
    <row r="107" ht="12">
      <c r="P107" s="67"/>
    </row>
    <row r="108" ht="12">
      <c r="P108" s="67"/>
    </row>
    <row r="109" ht="12">
      <c r="P109" s="67"/>
    </row>
    <row r="110" ht="12">
      <c r="P110" s="67"/>
    </row>
    <row r="111" ht="12">
      <c r="P111" s="67"/>
    </row>
    <row r="112" ht="12">
      <c r="P112" s="67"/>
    </row>
    <row r="113" ht="12">
      <c r="P113" s="67"/>
    </row>
    <row r="114" ht="12">
      <c r="P114" s="67"/>
    </row>
    <row r="115" ht="12">
      <c r="P115" s="67"/>
    </row>
    <row r="116" ht="12">
      <c r="P116" s="67"/>
    </row>
    <row r="117" ht="12">
      <c r="P117" s="67"/>
    </row>
    <row r="118" ht="12">
      <c r="P118" s="67"/>
    </row>
    <row r="119" ht="12">
      <c r="P119" s="67"/>
    </row>
    <row r="120" ht="12">
      <c r="P120" s="67"/>
    </row>
    <row r="121" ht="12">
      <c r="P121" s="67"/>
    </row>
    <row r="122" ht="12">
      <c r="P122" s="67"/>
    </row>
    <row r="123" ht="12">
      <c r="P123" s="67"/>
    </row>
    <row r="124" ht="12">
      <c r="P124" s="67"/>
    </row>
    <row r="125" ht="12">
      <c r="P125" s="67"/>
    </row>
    <row r="126" ht="12">
      <c r="P126" s="67"/>
    </row>
    <row r="127" ht="12">
      <c r="P127" s="67"/>
    </row>
    <row r="128" ht="12">
      <c r="P128" s="67"/>
    </row>
    <row r="129" ht="12">
      <c r="P129" s="67"/>
    </row>
    <row r="130" ht="12">
      <c r="P130" s="67"/>
    </row>
    <row r="131" ht="12">
      <c r="P131" s="67"/>
    </row>
    <row r="132" ht="12">
      <c r="P132" s="67"/>
    </row>
    <row r="133" ht="12">
      <c r="P133" s="67"/>
    </row>
    <row r="134" ht="12">
      <c r="P134" s="67"/>
    </row>
    <row r="135" ht="12">
      <c r="P135" s="67"/>
    </row>
    <row r="136" ht="12">
      <c r="P136" s="67"/>
    </row>
    <row r="137" ht="12">
      <c r="P137" s="67"/>
    </row>
    <row r="138" ht="12">
      <c r="P138" s="67"/>
    </row>
    <row r="139" ht="12">
      <c r="P139" s="67"/>
    </row>
    <row r="140" ht="12">
      <c r="P140" s="67"/>
    </row>
    <row r="141" ht="12">
      <c r="P141" s="67"/>
    </row>
  </sheetData>
  <sheetProtection/>
  <autoFilter ref="A7:X7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57"/>
  <sheetViews>
    <sheetView zoomScalePageLayoutView="0" workbookViewId="0" topLeftCell="A1">
      <selection activeCell="Z17" sqref="Z17"/>
    </sheetView>
  </sheetViews>
  <sheetFormatPr defaultColWidth="9.140625" defaultRowHeight="12.75"/>
  <cols>
    <col min="1" max="1" width="4.8515625" style="12" customWidth="1"/>
    <col min="2" max="2" width="38.7109375" style="2" customWidth="1"/>
    <col min="3" max="3" width="20.00390625" style="2" hidden="1" customWidth="1"/>
    <col min="4" max="4" width="23.8515625" style="2" hidden="1" customWidth="1"/>
    <col min="5" max="5" width="7.421875" style="2" hidden="1" customWidth="1"/>
    <col min="6" max="6" width="6.421875" style="2" customWidth="1"/>
    <col min="7" max="7" width="0.5625" style="14" customWidth="1"/>
    <col min="8" max="11" width="8.57421875" style="3" hidden="1" customWidth="1"/>
    <col min="12" max="12" width="0.5625" style="14" hidden="1" customWidth="1"/>
    <col min="13" max="14" width="8.57421875" style="5" hidden="1" customWidth="1"/>
    <col min="15" max="16" width="8.57421875" style="6" hidden="1" customWidth="1"/>
    <col min="17" max="17" width="0.42578125" style="59" customWidth="1"/>
    <col min="18" max="19" width="8.57421875" style="5" customWidth="1"/>
    <col min="20" max="20" width="5.57421875" style="5" customWidth="1"/>
    <col min="21" max="21" width="5.57421875" style="8" customWidth="1"/>
    <col min="22" max="22" width="5.00390625" style="63" customWidth="1"/>
    <col min="23" max="23" width="0.42578125" style="51" customWidth="1"/>
    <col min="24" max="24" width="6.57421875" style="10" bestFit="1" customWidth="1"/>
    <col min="25" max="25" width="1.421875" style="10" customWidth="1"/>
    <col min="26" max="26" width="5.57421875" style="11" customWidth="1"/>
    <col min="27" max="27" width="0.42578125" style="51" customWidth="1"/>
    <col min="28" max="16384" width="9.140625" style="2" customWidth="1"/>
  </cols>
  <sheetData>
    <row r="1" spans="1:27" ht="12">
      <c r="A1" s="1"/>
      <c r="G1" s="4"/>
      <c r="L1" s="4"/>
      <c r="Q1" s="7"/>
      <c r="W1" s="9"/>
      <c r="AA1" s="9"/>
    </row>
    <row r="2" spans="7:27" ht="12.75" thickBot="1">
      <c r="G2" s="4"/>
      <c r="L2" s="4"/>
      <c r="Q2" s="7"/>
      <c r="W2" s="9"/>
      <c r="X2" s="66"/>
      <c r="Y2" s="66"/>
      <c r="Z2" s="70"/>
      <c r="AA2" s="9"/>
    </row>
    <row r="3" spans="1:27" ht="12">
      <c r="A3" s="73" t="s">
        <v>33</v>
      </c>
      <c r="B3" s="74"/>
      <c r="C3" s="74"/>
      <c r="D3" s="74"/>
      <c r="E3" s="74"/>
      <c r="F3" s="91"/>
      <c r="G3" s="76"/>
      <c r="H3" s="122" t="s">
        <v>0</v>
      </c>
      <c r="I3" s="123"/>
      <c r="J3" s="123"/>
      <c r="K3" s="124"/>
      <c r="L3" s="76"/>
      <c r="M3" s="122" t="s">
        <v>0</v>
      </c>
      <c r="N3" s="123"/>
      <c r="O3" s="123"/>
      <c r="P3" s="124"/>
      <c r="Q3" s="77"/>
      <c r="R3" s="78"/>
      <c r="S3" s="79" t="s">
        <v>1</v>
      </c>
      <c r="T3" s="80"/>
      <c r="U3" s="75"/>
      <c r="V3" s="81"/>
      <c r="W3" s="76"/>
      <c r="X3" s="82" t="s">
        <v>2</v>
      </c>
      <c r="Y3" s="83"/>
      <c r="Z3" s="84" t="s">
        <v>3</v>
      </c>
      <c r="AA3" s="15"/>
    </row>
    <row r="4" spans="1:27" ht="12">
      <c r="A4" s="86" t="s">
        <v>54</v>
      </c>
      <c r="B4" s="45"/>
      <c r="C4" s="45"/>
      <c r="D4" s="45"/>
      <c r="E4" s="45"/>
      <c r="F4" s="92" t="s">
        <v>16</v>
      </c>
      <c r="G4" s="18"/>
      <c r="H4" s="19"/>
      <c r="I4" s="19"/>
      <c r="J4" s="20"/>
      <c r="K4" s="20"/>
      <c r="L4" s="18"/>
      <c r="M4" s="19"/>
      <c r="N4" s="19"/>
      <c r="O4" s="20"/>
      <c r="P4" s="20"/>
      <c r="Q4" s="21"/>
      <c r="R4" s="22" t="s">
        <v>4</v>
      </c>
      <c r="S4" s="23" t="s">
        <v>5</v>
      </c>
      <c r="T4" s="22" t="s">
        <v>6</v>
      </c>
      <c r="U4" s="24" t="s">
        <v>7</v>
      </c>
      <c r="V4" s="25" t="s">
        <v>8</v>
      </c>
      <c r="W4" s="26"/>
      <c r="X4" s="27" t="s">
        <v>9</v>
      </c>
      <c r="Y4" s="67"/>
      <c r="Z4" s="85" t="s">
        <v>10</v>
      </c>
      <c r="AA4" s="72"/>
    </row>
    <row r="5" spans="1:27" ht="17.25" customHeight="1">
      <c r="A5" s="86" t="s">
        <v>11</v>
      </c>
      <c r="B5" s="46" t="s">
        <v>12</v>
      </c>
      <c r="C5" s="46" t="s">
        <v>13</v>
      </c>
      <c r="D5" s="46" t="s">
        <v>14</v>
      </c>
      <c r="E5" s="46" t="s">
        <v>15</v>
      </c>
      <c r="F5" s="93"/>
      <c r="G5" s="28"/>
      <c r="H5" s="29" t="s">
        <v>19</v>
      </c>
      <c r="I5" s="29" t="s">
        <v>20</v>
      </c>
      <c r="J5" s="30" t="s">
        <v>21</v>
      </c>
      <c r="K5" s="30" t="s">
        <v>8</v>
      </c>
      <c r="L5" s="28"/>
      <c r="M5" s="29" t="s">
        <v>19</v>
      </c>
      <c r="N5" s="29" t="s">
        <v>20</v>
      </c>
      <c r="O5" s="30" t="s">
        <v>21</v>
      </c>
      <c r="P5" s="30" t="s">
        <v>8</v>
      </c>
      <c r="Q5" s="21"/>
      <c r="R5" s="31" t="s">
        <v>22</v>
      </c>
      <c r="S5" s="23" t="s">
        <v>17</v>
      </c>
      <c r="T5" s="31" t="s">
        <v>23</v>
      </c>
      <c r="U5" s="32" t="s">
        <v>8</v>
      </c>
      <c r="V5" s="33" t="s">
        <v>24</v>
      </c>
      <c r="W5" s="34"/>
      <c r="X5" s="27" t="s">
        <v>18</v>
      </c>
      <c r="Y5" s="67"/>
      <c r="Z5" s="87"/>
      <c r="AA5" s="68"/>
    </row>
    <row r="6" spans="1:27" ht="17.25" customHeight="1" thickBot="1">
      <c r="A6" s="88" t="s">
        <v>25</v>
      </c>
      <c r="B6" s="17"/>
      <c r="C6" s="17"/>
      <c r="D6" s="17"/>
      <c r="E6" s="36"/>
      <c r="F6" s="94"/>
      <c r="G6" s="37"/>
      <c r="H6" s="38" t="s">
        <v>18</v>
      </c>
      <c r="I6" s="38" t="s">
        <v>18</v>
      </c>
      <c r="J6" s="39" t="s">
        <v>26</v>
      </c>
      <c r="K6" s="39" t="s">
        <v>18</v>
      </c>
      <c r="L6" s="37"/>
      <c r="M6" s="38" t="s">
        <v>18</v>
      </c>
      <c r="N6" s="38" t="s">
        <v>18</v>
      </c>
      <c r="O6" s="39" t="s">
        <v>26</v>
      </c>
      <c r="P6" s="39" t="s">
        <v>18</v>
      </c>
      <c r="Q6" s="40"/>
      <c r="R6" s="41" t="s">
        <v>17</v>
      </c>
      <c r="S6" s="42"/>
      <c r="T6" s="41"/>
      <c r="U6" s="43" t="s">
        <v>18</v>
      </c>
      <c r="V6" s="44" t="s">
        <v>27</v>
      </c>
      <c r="W6" s="89"/>
      <c r="X6" s="60"/>
      <c r="Y6" s="95"/>
      <c r="Z6" s="90"/>
      <c r="AA6" s="68"/>
    </row>
    <row r="7" spans="1:27" s="45" customFormat="1" ht="17.25" customHeight="1">
      <c r="A7" s="65"/>
      <c r="B7" s="101"/>
      <c r="E7" s="46"/>
      <c r="F7" s="102"/>
      <c r="G7" s="28"/>
      <c r="H7" s="47"/>
      <c r="I7" s="47"/>
      <c r="J7" s="47"/>
      <c r="K7" s="47"/>
      <c r="L7" s="28"/>
      <c r="M7" s="48"/>
      <c r="N7" s="48"/>
      <c r="O7" s="49"/>
      <c r="P7" s="49"/>
      <c r="Q7" s="50"/>
      <c r="R7" s="96"/>
      <c r="S7" s="99"/>
      <c r="T7" s="19"/>
      <c r="U7" s="69"/>
      <c r="V7" s="64"/>
      <c r="W7" s="56"/>
      <c r="X7" s="52"/>
      <c r="Y7" s="67"/>
      <c r="Z7" s="71"/>
      <c r="AA7" s="56"/>
    </row>
    <row r="8" spans="1:27" s="107" customFormat="1" ht="25.5" customHeight="1">
      <c r="A8" s="120" t="s">
        <v>52</v>
      </c>
      <c r="B8" s="106"/>
      <c r="F8" s="108"/>
      <c r="G8" s="109"/>
      <c r="H8" s="110"/>
      <c r="I8" s="111"/>
      <c r="J8" s="112"/>
      <c r="K8" s="112"/>
      <c r="L8" s="109"/>
      <c r="M8" s="111"/>
      <c r="N8" s="111"/>
      <c r="O8" s="112"/>
      <c r="P8" s="112"/>
      <c r="Q8" s="113"/>
      <c r="R8" s="114"/>
      <c r="S8" s="115"/>
      <c r="T8" s="111"/>
      <c r="U8" s="116"/>
      <c r="V8" s="117"/>
      <c r="W8" s="118"/>
      <c r="X8" s="62"/>
      <c r="Y8" s="119"/>
      <c r="Z8" s="117"/>
      <c r="AA8" s="118"/>
    </row>
    <row r="9" spans="1:27" s="45" customFormat="1" ht="25.5" customHeight="1">
      <c r="A9" s="64">
        <v>35</v>
      </c>
      <c r="B9" s="101" t="s">
        <v>50</v>
      </c>
      <c r="F9" s="103" t="s">
        <v>31</v>
      </c>
      <c r="G9" s="53"/>
      <c r="H9" s="47"/>
      <c r="I9" s="19">
        <v>240</v>
      </c>
      <c r="J9" s="20">
        <f>(H9/I9)*100</f>
        <v>0</v>
      </c>
      <c r="K9" s="20"/>
      <c r="L9" s="53"/>
      <c r="M9" s="19"/>
      <c r="N9" s="19">
        <v>240</v>
      </c>
      <c r="O9" s="20">
        <f>(M9/N9)*100</f>
        <v>0</v>
      </c>
      <c r="P9" s="20"/>
      <c r="Q9" s="21"/>
      <c r="R9" s="98">
        <v>172</v>
      </c>
      <c r="S9" s="100">
        <v>166</v>
      </c>
      <c r="T9" s="54">
        <f>R9-S9</f>
        <v>6</v>
      </c>
      <c r="U9" s="55">
        <f>IF(T9&lt;0,0*R9,0*S9+0.5*T9)</f>
        <v>3</v>
      </c>
      <c r="V9" s="65"/>
      <c r="W9" s="56"/>
      <c r="X9" s="62">
        <f>U9+V9</f>
        <v>3</v>
      </c>
      <c r="Y9" s="67"/>
      <c r="Z9" s="71">
        <v>1</v>
      </c>
      <c r="AA9" s="56"/>
    </row>
    <row r="10" spans="1:27" s="45" customFormat="1" ht="34.5" customHeight="1">
      <c r="A10" s="65">
        <v>38</v>
      </c>
      <c r="B10" s="101" t="s">
        <v>49</v>
      </c>
      <c r="F10" s="103" t="s">
        <v>31</v>
      </c>
      <c r="G10" s="53"/>
      <c r="H10" s="57"/>
      <c r="I10" s="19">
        <v>240</v>
      </c>
      <c r="J10" s="20">
        <f>(H10/I10)*100</f>
        <v>0</v>
      </c>
      <c r="K10" s="20"/>
      <c r="L10" s="53"/>
      <c r="M10" s="19"/>
      <c r="N10" s="19">
        <v>240</v>
      </c>
      <c r="O10" s="20">
        <f>(M10/N10)*100</f>
        <v>0</v>
      </c>
      <c r="P10" s="20"/>
      <c r="Q10" s="21"/>
      <c r="R10" s="97">
        <v>141</v>
      </c>
      <c r="S10" s="100">
        <v>166</v>
      </c>
      <c r="T10" s="19">
        <f>R10-S10</f>
        <v>-25</v>
      </c>
      <c r="U10" s="58">
        <f>IF(T10&lt;0,0*R10,0*S10+0.5*T10)</f>
        <v>0</v>
      </c>
      <c r="V10" s="64">
        <v>3</v>
      </c>
      <c r="W10" s="56"/>
      <c r="X10" s="62">
        <f>U10+V10</f>
        <v>3</v>
      </c>
      <c r="Y10" s="67"/>
      <c r="Z10" s="64">
        <v>2</v>
      </c>
      <c r="AA10" s="56"/>
    </row>
    <row r="11" spans="1:27" s="45" customFormat="1" ht="34.5" customHeight="1">
      <c r="A11" s="65"/>
      <c r="B11" s="101"/>
      <c r="F11" s="103"/>
      <c r="G11" s="53"/>
      <c r="H11" s="57"/>
      <c r="I11" s="19"/>
      <c r="J11" s="20"/>
      <c r="K11" s="20"/>
      <c r="L11" s="53"/>
      <c r="M11" s="19"/>
      <c r="N11" s="19"/>
      <c r="O11" s="20"/>
      <c r="P11" s="20"/>
      <c r="Q11" s="21"/>
      <c r="R11" s="97"/>
      <c r="S11" s="100"/>
      <c r="T11" s="19"/>
      <c r="U11" s="58"/>
      <c r="V11" s="64"/>
      <c r="W11" s="56"/>
      <c r="X11" s="62"/>
      <c r="Y11" s="67"/>
      <c r="Z11" s="64"/>
      <c r="AA11" s="56"/>
    </row>
    <row r="12" spans="1:27" ht="34.5" customHeight="1">
      <c r="A12" s="12">
        <v>38</v>
      </c>
      <c r="B12" s="2" t="s">
        <v>53</v>
      </c>
      <c r="F12" s="103" t="s">
        <v>32</v>
      </c>
      <c r="R12" s="97">
        <v>225</v>
      </c>
      <c r="S12" s="100">
        <v>166</v>
      </c>
      <c r="T12" s="19">
        <f>R12-S12</f>
        <v>59</v>
      </c>
      <c r="U12" s="58">
        <f>IF(T12&lt;0,0*R12,0*S12+0.5*T12)</f>
        <v>29.5</v>
      </c>
      <c r="V12" s="64"/>
      <c r="W12" s="56"/>
      <c r="X12" s="62">
        <f>U12+V12</f>
        <v>29.5</v>
      </c>
      <c r="Y12" s="67"/>
      <c r="Z12" s="64">
        <v>1</v>
      </c>
      <c r="AA12" s="56"/>
    </row>
    <row r="13" spans="1:27" ht="27" customHeight="1">
      <c r="A13" s="12">
        <v>38</v>
      </c>
      <c r="B13" s="2" t="s">
        <v>53</v>
      </c>
      <c r="F13" s="103" t="s">
        <v>32</v>
      </c>
      <c r="R13" s="97">
        <v>207</v>
      </c>
      <c r="S13" s="100">
        <v>166</v>
      </c>
      <c r="T13" s="19">
        <f>R13-S13</f>
        <v>41</v>
      </c>
      <c r="U13" s="58">
        <f>IF(T13&lt;0,0*R13,0*S13+0.5*T13)</f>
        <v>20.5</v>
      </c>
      <c r="V13" s="64"/>
      <c r="W13" s="56"/>
      <c r="X13" s="62">
        <f>U13+V13</f>
        <v>20.5</v>
      </c>
      <c r="Y13" s="67"/>
      <c r="Z13" s="64">
        <v>2</v>
      </c>
      <c r="AA13" s="56"/>
    </row>
    <row r="14" spans="6:27" ht="27" customHeight="1">
      <c r="F14" s="103"/>
      <c r="R14" s="97"/>
      <c r="S14" s="100"/>
      <c r="T14" s="19"/>
      <c r="U14" s="58"/>
      <c r="V14" s="64"/>
      <c r="W14" s="56"/>
      <c r="X14" s="62"/>
      <c r="Y14" s="67"/>
      <c r="Z14" s="64"/>
      <c r="AA14" s="56"/>
    </row>
    <row r="15" spans="1:27" s="45" customFormat="1" ht="25.5" customHeight="1">
      <c r="A15" s="65">
        <v>17</v>
      </c>
      <c r="B15" s="101" t="s">
        <v>48</v>
      </c>
      <c r="F15" s="103" t="s">
        <v>35</v>
      </c>
      <c r="G15" s="53"/>
      <c r="H15" s="57"/>
      <c r="I15" s="19">
        <v>240</v>
      </c>
      <c r="J15" s="20">
        <f>(H15/I15)*100</f>
        <v>0</v>
      </c>
      <c r="K15" s="20"/>
      <c r="L15" s="53"/>
      <c r="M15" s="19"/>
      <c r="N15" s="19">
        <v>240</v>
      </c>
      <c r="O15" s="20">
        <f>(M15/N15)*100</f>
        <v>0</v>
      </c>
      <c r="P15" s="20"/>
      <c r="Q15" s="21"/>
      <c r="R15" s="97">
        <v>162</v>
      </c>
      <c r="S15" s="100">
        <v>166</v>
      </c>
      <c r="T15" s="19">
        <f>R15-S15</f>
        <v>-4</v>
      </c>
      <c r="U15" s="58">
        <f>IF(T15&lt;0,0*R15,0*S15+0.5*T15)</f>
        <v>0</v>
      </c>
      <c r="V15" s="64">
        <v>3</v>
      </c>
      <c r="W15" s="56">
        <v>0</v>
      </c>
      <c r="X15" s="62">
        <f>U15+V15</f>
        <v>3</v>
      </c>
      <c r="Y15" s="67"/>
      <c r="Z15" s="64">
        <v>1</v>
      </c>
      <c r="AA15" s="56"/>
    </row>
    <row r="16" spans="1:27" s="45" customFormat="1" ht="25.5" customHeight="1">
      <c r="A16" s="65"/>
      <c r="B16" s="101"/>
      <c r="F16" s="103"/>
      <c r="G16" s="53"/>
      <c r="H16" s="57"/>
      <c r="I16" s="19"/>
      <c r="J16" s="20"/>
      <c r="K16" s="20"/>
      <c r="L16" s="53"/>
      <c r="M16" s="19"/>
      <c r="N16" s="19"/>
      <c r="O16" s="20"/>
      <c r="P16" s="20"/>
      <c r="Q16" s="21"/>
      <c r="R16" s="97"/>
      <c r="S16" s="100"/>
      <c r="T16" s="19"/>
      <c r="U16" s="58"/>
      <c r="V16" s="64"/>
      <c r="W16" s="56"/>
      <c r="X16" s="62"/>
      <c r="Y16" s="67"/>
      <c r="Z16" s="64"/>
      <c r="AA16" s="56"/>
    </row>
    <row r="17" spans="1:27" s="45" customFormat="1" ht="25.5" customHeight="1">
      <c r="A17" s="65">
        <v>36</v>
      </c>
      <c r="B17" s="101" t="s">
        <v>47</v>
      </c>
      <c r="F17" s="103" t="s">
        <v>42</v>
      </c>
      <c r="G17" s="18"/>
      <c r="H17" s="57"/>
      <c r="I17" s="19">
        <v>240</v>
      </c>
      <c r="J17" s="20">
        <f>(H17/I17)*100</f>
        <v>0</v>
      </c>
      <c r="K17" s="20"/>
      <c r="L17" s="18"/>
      <c r="M17" s="19"/>
      <c r="N17" s="19">
        <v>240</v>
      </c>
      <c r="O17" s="20">
        <f>(M17/N17)*100</f>
        <v>0</v>
      </c>
      <c r="P17" s="20"/>
      <c r="Q17" s="21"/>
      <c r="R17" s="97">
        <v>204</v>
      </c>
      <c r="S17" s="100">
        <v>198</v>
      </c>
      <c r="T17" s="19">
        <f>R17-S17</f>
        <v>6</v>
      </c>
      <c r="U17" s="58">
        <f>IF(T17&lt;0,0*R17,0*S17+0.5*T17)</f>
        <v>3</v>
      </c>
      <c r="V17" s="64">
        <v>6</v>
      </c>
      <c r="W17" s="56"/>
      <c r="X17" s="62">
        <f>U17+V17</f>
        <v>9</v>
      </c>
      <c r="Y17" s="67"/>
      <c r="Z17" s="64">
        <v>1</v>
      </c>
      <c r="AA17" s="56"/>
    </row>
    <row r="18" ht="12">
      <c r="Y18" s="67"/>
    </row>
    <row r="19" ht="12">
      <c r="Y19" s="67"/>
    </row>
    <row r="20" ht="12">
      <c r="Y20" s="67"/>
    </row>
    <row r="21" ht="12">
      <c r="Y21" s="67"/>
    </row>
    <row r="22" ht="12">
      <c r="Y22" s="67"/>
    </row>
    <row r="23" ht="12">
      <c r="Y23" s="67"/>
    </row>
    <row r="24" ht="12">
      <c r="Y24" s="67"/>
    </row>
    <row r="25" ht="12">
      <c r="Y25" s="67"/>
    </row>
    <row r="26" ht="12">
      <c r="Y26" s="67"/>
    </row>
    <row r="27" ht="12">
      <c r="Y27" s="67"/>
    </row>
    <row r="28" ht="12">
      <c r="Y28" s="67"/>
    </row>
    <row r="29" ht="12">
      <c r="Y29" s="67"/>
    </row>
    <row r="30" ht="12">
      <c r="Y30" s="67"/>
    </row>
    <row r="31" ht="12">
      <c r="Y31" s="67"/>
    </row>
    <row r="32" ht="12">
      <c r="Y32" s="67"/>
    </row>
    <row r="33" ht="12">
      <c r="Y33" s="67"/>
    </row>
    <row r="34" ht="12">
      <c r="Y34" s="67"/>
    </row>
    <row r="35" ht="12">
      <c r="Y35" s="67"/>
    </row>
    <row r="36" ht="12">
      <c r="Y36" s="67"/>
    </row>
    <row r="37" ht="12">
      <c r="Y37" s="67"/>
    </row>
    <row r="38" ht="12">
      <c r="Y38" s="67"/>
    </row>
    <row r="39" ht="12">
      <c r="Y39" s="67"/>
    </row>
    <row r="40" ht="12">
      <c r="Y40" s="67"/>
    </row>
    <row r="41" ht="12">
      <c r="Y41" s="67"/>
    </row>
    <row r="42" ht="12">
      <c r="Y42" s="67"/>
    </row>
    <row r="43" ht="12">
      <c r="Y43" s="67"/>
    </row>
    <row r="44" ht="12">
      <c r="Y44" s="67"/>
    </row>
    <row r="45" ht="12">
      <c r="Y45" s="67"/>
    </row>
    <row r="46" ht="12">
      <c r="Y46" s="67"/>
    </row>
    <row r="47" ht="12">
      <c r="Y47" s="67"/>
    </row>
    <row r="48" ht="12">
      <c r="Y48" s="67"/>
    </row>
    <row r="49" ht="12">
      <c r="Y49" s="67"/>
    </row>
    <row r="50" ht="12">
      <c r="Y50" s="67"/>
    </row>
    <row r="51" ht="12">
      <c r="Y51" s="67"/>
    </row>
    <row r="52" ht="12">
      <c r="Y52" s="67"/>
    </row>
    <row r="53" ht="12">
      <c r="Y53" s="67"/>
    </row>
    <row r="54" ht="12">
      <c r="Y54" s="67"/>
    </row>
    <row r="55" ht="12">
      <c r="Y55" s="67"/>
    </row>
    <row r="56" ht="12">
      <c r="Y56" s="67"/>
    </row>
    <row r="57" ht="12">
      <c r="Y57" s="67"/>
    </row>
    <row r="58" ht="12">
      <c r="Y58" s="67"/>
    </row>
    <row r="59" ht="12">
      <c r="Y59" s="67"/>
    </row>
    <row r="60" ht="12">
      <c r="Y60" s="67"/>
    </row>
    <row r="61" ht="12">
      <c r="Y61" s="67"/>
    </row>
    <row r="62" ht="12">
      <c r="Y62" s="67"/>
    </row>
    <row r="63" ht="12">
      <c r="Y63" s="67"/>
    </row>
    <row r="64" ht="12">
      <c r="Y64" s="67"/>
    </row>
    <row r="65" ht="12">
      <c r="Y65" s="67"/>
    </row>
    <row r="66" ht="12">
      <c r="Y66" s="67"/>
    </row>
    <row r="67" ht="12">
      <c r="Y67" s="67"/>
    </row>
    <row r="68" ht="12">
      <c r="Y68" s="67"/>
    </row>
    <row r="69" ht="12">
      <c r="Y69" s="67"/>
    </row>
    <row r="70" ht="12">
      <c r="Y70" s="67"/>
    </row>
    <row r="71" ht="12">
      <c r="Y71" s="67"/>
    </row>
    <row r="72" ht="12">
      <c r="Y72" s="67"/>
    </row>
    <row r="73" ht="12">
      <c r="Y73" s="67"/>
    </row>
    <row r="74" ht="12">
      <c r="Y74" s="67"/>
    </row>
    <row r="75" ht="12">
      <c r="Y75" s="67"/>
    </row>
    <row r="76" ht="12">
      <c r="Y76" s="67"/>
    </row>
    <row r="77" ht="12">
      <c r="Y77" s="67"/>
    </row>
    <row r="78" ht="12">
      <c r="Y78" s="67"/>
    </row>
    <row r="79" ht="12">
      <c r="Y79" s="67"/>
    </row>
    <row r="80" ht="12">
      <c r="Y80" s="67"/>
    </row>
    <row r="81" ht="12">
      <c r="Y81" s="67"/>
    </row>
    <row r="82" ht="12">
      <c r="Y82" s="67"/>
    </row>
    <row r="83" ht="12">
      <c r="Y83" s="67"/>
    </row>
    <row r="84" ht="12">
      <c r="Y84" s="67"/>
    </row>
    <row r="85" ht="12">
      <c r="Y85" s="67"/>
    </row>
    <row r="86" ht="12">
      <c r="Y86" s="67"/>
    </row>
    <row r="87" ht="12">
      <c r="Y87" s="67"/>
    </row>
    <row r="88" ht="12">
      <c r="Y88" s="67"/>
    </row>
    <row r="89" ht="12">
      <c r="Y89" s="67"/>
    </row>
    <row r="90" ht="12">
      <c r="Y90" s="67"/>
    </row>
    <row r="91" ht="12">
      <c r="Y91" s="67"/>
    </row>
    <row r="92" ht="12">
      <c r="Y92" s="67"/>
    </row>
    <row r="93" ht="12">
      <c r="Y93" s="67"/>
    </row>
    <row r="94" ht="12">
      <c r="Y94" s="67"/>
    </row>
    <row r="95" ht="12">
      <c r="Y95" s="67"/>
    </row>
    <row r="96" ht="12">
      <c r="Y96" s="67"/>
    </row>
    <row r="97" ht="12">
      <c r="Y97" s="67"/>
    </row>
    <row r="98" ht="12">
      <c r="Y98" s="67"/>
    </row>
    <row r="99" ht="12">
      <c r="Y99" s="67"/>
    </row>
    <row r="100" ht="12">
      <c r="Y100" s="67"/>
    </row>
    <row r="101" ht="12">
      <c r="Y101" s="67"/>
    </row>
    <row r="102" ht="12">
      <c r="Y102" s="67"/>
    </row>
    <row r="103" ht="12">
      <c r="Y103" s="67"/>
    </row>
    <row r="104" ht="12">
      <c r="Y104" s="67"/>
    </row>
    <row r="105" ht="12">
      <c r="Y105" s="67"/>
    </row>
    <row r="106" ht="12">
      <c r="Y106" s="67"/>
    </row>
    <row r="107" ht="12">
      <c r="Y107" s="67"/>
    </row>
    <row r="108" ht="12">
      <c r="Y108" s="67"/>
    </row>
    <row r="109" ht="12">
      <c r="Y109" s="67"/>
    </row>
    <row r="110" ht="12">
      <c r="Y110" s="67"/>
    </row>
    <row r="111" ht="12">
      <c r="Y111" s="67"/>
    </row>
    <row r="112" ht="12">
      <c r="Y112" s="67"/>
    </row>
    <row r="113" ht="12">
      <c r="Y113" s="67"/>
    </row>
    <row r="114" ht="12">
      <c r="Y114" s="67"/>
    </row>
    <row r="115" ht="12">
      <c r="Y115" s="67"/>
    </row>
    <row r="116" ht="12">
      <c r="Y116" s="67"/>
    </row>
    <row r="117" ht="12">
      <c r="Y117" s="67"/>
    </row>
    <row r="118" ht="12">
      <c r="Y118" s="67"/>
    </row>
    <row r="119" ht="12">
      <c r="Y119" s="67"/>
    </row>
    <row r="120" ht="12">
      <c r="Y120" s="67"/>
    </row>
    <row r="121" ht="12">
      <c r="Y121" s="67"/>
    </row>
    <row r="122" ht="12">
      <c r="Y122" s="67"/>
    </row>
    <row r="123" ht="12">
      <c r="Y123" s="67"/>
    </row>
    <row r="124" ht="12">
      <c r="Y124" s="67"/>
    </row>
    <row r="125" ht="12">
      <c r="Y125" s="67"/>
    </row>
    <row r="126" ht="12">
      <c r="Y126" s="67"/>
    </row>
    <row r="127" ht="12">
      <c r="Y127" s="67"/>
    </row>
    <row r="128" ht="12">
      <c r="Y128" s="67"/>
    </row>
    <row r="129" ht="12">
      <c r="Y129" s="67"/>
    </row>
    <row r="130" ht="12">
      <c r="Y130" s="67"/>
    </row>
    <row r="131" ht="12">
      <c r="Y131" s="67"/>
    </row>
    <row r="132" ht="12">
      <c r="Y132" s="67"/>
    </row>
    <row r="133" ht="12">
      <c r="Y133" s="67"/>
    </row>
    <row r="134" ht="12">
      <c r="Y134" s="67"/>
    </row>
    <row r="135" ht="12">
      <c r="Y135" s="67"/>
    </row>
    <row r="136" ht="12">
      <c r="Y136" s="67"/>
    </row>
    <row r="137" ht="12">
      <c r="Y137" s="67"/>
    </row>
    <row r="138" ht="12">
      <c r="Y138" s="67"/>
    </row>
    <row r="139" ht="12">
      <c r="Y139" s="67"/>
    </row>
    <row r="140" ht="12">
      <c r="Y140" s="67"/>
    </row>
    <row r="141" ht="12">
      <c r="Y141" s="67"/>
    </row>
    <row r="142" ht="12">
      <c r="Y142" s="67"/>
    </row>
    <row r="143" ht="12">
      <c r="Y143" s="67"/>
    </row>
    <row r="144" ht="12">
      <c r="Y144" s="67"/>
    </row>
    <row r="145" ht="12">
      <c r="Y145" s="67"/>
    </row>
    <row r="146" ht="12">
      <c r="Y146" s="67"/>
    </row>
    <row r="147" ht="12">
      <c r="Y147" s="67"/>
    </row>
    <row r="148" ht="12">
      <c r="Y148" s="67"/>
    </row>
    <row r="149" ht="12">
      <c r="Y149" s="67"/>
    </row>
    <row r="150" ht="12">
      <c r="Y150" s="67"/>
    </row>
    <row r="151" ht="12">
      <c r="Y151" s="67"/>
    </row>
    <row r="152" ht="12">
      <c r="Y152" s="67"/>
    </row>
    <row r="153" ht="12">
      <c r="Y153" s="67"/>
    </row>
    <row r="154" ht="12">
      <c r="Y154" s="67"/>
    </row>
    <row r="155" ht="12">
      <c r="Y155" s="67"/>
    </row>
    <row r="156" ht="12">
      <c r="Y156" s="67"/>
    </row>
    <row r="157" ht="12">
      <c r="Y157" s="67"/>
    </row>
  </sheetData>
  <sheetProtection/>
  <autoFilter ref="A7:AA7"/>
  <mergeCells count="2">
    <mergeCell ref="H3:K3"/>
    <mergeCell ref="M3:P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Ellyanne</dc:creator>
  <cp:keywords/>
  <dc:description/>
  <cp:lastModifiedBy>Anita Laros | Kindercentra De Roef</cp:lastModifiedBy>
  <cp:lastPrinted>2010-08-15T20:01:19Z</cp:lastPrinted>
  <dcterms:created xsi:type="dcterms:W3CDTF">2007-08-18T20:58:46Z</dcterms:created>
  <dcterms:modified xsi:type="dcterms:W3CDTF">2018-04-29T16:38:07Z</dcterms:modified>
  <cp:category/>
  <cp:version/>
  <cp:contentType/>
  <cp:contentStatus/>
</cp:coreProperties>
</file>